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<sst xmlns="http://schemas.openxmlformats.org/spreadsheetml/2006/main" count="306" uniqueCount="206">
  <si>
    <t>Dział</t>
  </si>
  <si>
    <t>Rozdz.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</si>
  <si>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</si>
  <si>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</si>
  <si>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</si>
  <si>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</si>
  <si>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</si>
  <si>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</si>
  <si>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</si>
  <si>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</si>
  <si>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</si>
  <si>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</si>
  <si>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</si>
  <si>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</si>
  <si>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</si>
  <si>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</si>
  <si>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</si>
  <si>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</si>
  <si>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</si>
  <si>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</si>
  <si>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</si>
  <si>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</si>
  <si>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</si>
  <si>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</si>
  <si>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</si>
  <si>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</si>
  <si>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</si>
  <si>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</si>
  <si>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</si>
  <si>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</si>
  <si>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</si>
  <si>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</si>
  <si>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60017</t>
  </si>
  <si>
    <t>Drogi wewnętrzne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</si>
  <si>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</si>
  <si>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</si>
  <si>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</si>
  <si>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</si>
  <si>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</si>
  <si>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</si>
  <si>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</si>
  <si>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</si>
  <si>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</si>
  <si>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</si>
  <si>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</si>
  <si>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</si>
  <si>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</si>
  <si>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</si>
  <si>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</si>
  <si>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</si>
  <si>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</si>
  <si>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</si>
  <si>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</si>
  <si>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</si>
  <si>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</si>
  <si>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</si>
  <si>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</si>
  <si>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</si>
  <si>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</si>
  <si>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</si>
  <si>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</si>
  <si>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</si>
  <si>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</si>
  <si>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</si>
  <si>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</si>
  <si>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</si>
  <si>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</si>
  <si>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</si>
  <si>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</si>
  <si>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</si>
  <si>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</si>
  <si>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</si>
  <si>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</si>
  <si>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</si>
  <si>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</si>
  <si>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</si>
  <si>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</si>
  <si>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</si>
  <si>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</si>
  <si>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</si>
  <si>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</si>
  <si>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</si>
  <si>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</si>
  <si>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</si>
  <si>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</si>
  <si>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</si>
  <si>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</si>
  <si>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</si>
  <si>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</si>
  <si>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</si>
  <si>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</si>
  <si>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</si>
  <si>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</si>
  <si>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</si>
  <si>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</si>
  <si>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</si>
  <si>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</si>
  <si>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</si>
  <si>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</si>
  <si>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</si>
  <si>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</si>
  <si>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</si>
  <si>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</si>
  <si>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</si>
  <si>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</si>
  <si>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</si>
  <si>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</si>
  <si>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</si>
  <si>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</si>
  <si>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</si>
  <si>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</si>
  <si>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</si>
  <si>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</si>
  <si>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</si>
  <si>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</si>
  <si>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</si>
  <si>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85141</t>
  </si>
  <si>
    <t>Ratownictwo medyczne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</si>
  <si>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</si>
  <si>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</si>
  <si>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</si>
  <si>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</si>
  <si>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</si>
  <si>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</si>
  <si>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</si>
  <si>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</si>
  <si>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</si>
  <si>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</si>
  <si>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</si>
  <si>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</si>
  <si>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</si>
  <si>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</si>
  <si>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</si>
  <si>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</si>
  <si>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</si>
  <si>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</si>
  <si>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</si>
  <si>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</si>
  <si>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</si>
  <si>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85324</t>
  </si>
  <si>
    <t>Państwowy Fundusz Rehabilitacji Osób Niepełnosprawnych</t>
  </si>
  <si>
    <t>85333</t>
  </si>
  <si>
    <t>Powiatowe urzędy pracy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</si>
  <si>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</si>
  <si>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</si>
  <si>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</si>
  <si>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</si>
  <si>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</si>
  <si>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</si>
  <si>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</si>
  <si>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 xml:space="preserve">   w tym :wynagrodzenia i pochodne od wynagrodzeń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</si>
  <si>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</si>
  <si>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</si>
  <si>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</si>
  <si>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</si>
  <si>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</si>
  <si>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</si>
  <si>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</si>
  <si>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</si>
  <si>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</si>
  <si>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</si>
  <si>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</si>
  <si>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</si>
  <si>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</si>
  <si>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</si>
  <si>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</si>
  <si>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</si>
  <si>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</si>
  <si>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</si>
  <si>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</si>
  <si>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</si>
  <si>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</si>
  <si>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</si>
  <si>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</si>
  <si>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</si>
  <si>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</si>
  <si>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</si>
  <si>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</si>
  <si>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</si>
  <si>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</si>
  <si>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</si>
  <si>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</si>
  <si>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</si>
  <si>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</si>
  <si>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</si>
  <si>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</si>
  <si>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</si>
  <si>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</si>
  <si>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</si>
  <si>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(w złotych)</t>
  </si>
  <si>
    <t xml:space="preserve">              - rezerwa na wydatki bieżące</t>
  </si>
  <si>
    <t xml:space="preserve">              - rezerwa celowa na zadania z zakresu pomocy społecznej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</si>
  <si>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</si>
  <si>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</si>
  <si>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</si>
  <si>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</si>
  <si>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>w tym: - rezerwa celowa na wyd. szkół i plac. oświatowych</t>
  </si>
  <si>
    <t xml:space="preserve"> - dotacja dla Zgromadzenia Zakonnego (DPS w  Szklarskiej Porębie)</t>
  </si>
  <si>
    <t xml:space="preserve">                            WYDATKI    POWIATU   WYKONANE   W       2005 ROKU     WEDŁUG      DZIAŁÓW </t>
  </si>
  <si>
    <t xml:space="preserve">Plan po zmianach </t>
  </si>
  <si>
    <t>Wykonanie na 31.12.05</t>
  </si>
  <si>
    <t>% kol.6:7</t>
  </si>
  <si>
    <t>Tabela Nr 2</t>
  </si>
  <si>
    <t>Pomoc dla repatriantów</t>
  </si>
  <si>
    <t xml:space="preserve">   w tym: dotacja dla miasta Jelenia Góra na działalność     instruktażowo- szkoleniową  biblioteki powiatowej</t>
  </si>
  <si>
    <t>Plan na 2005 w/g uchwały budżetowej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</si>
</sst>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2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5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 quotePrefix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15" applyNumberFormat="1" applyAlignment="1">
      <alignment/>
    </xf>
    <xf numFmtId="0" fontId="2" fillId="0" borderId="7" xfId="0" applyFont="1" applyBorder="1" applyAlignment="1">
      <alignment vertical="top" wrapText="1"/>
    </xf>
    <xf numFmtId="169" fontId="2" fillId="0" borderId="7" xfId="15" applyNumberFormat="1" applyFont="1" applyBorder="1" applyAlignment="1">
      <alignment wrapText="1"/>
    </xf>
    <xf numFmtId="169" fontId="2" fillId="0" borderId="7" xfId="15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workbookViewId="0" topLeftCell="A199">
      <selection activeCell="F210" sqref="F210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3.140625" style="0" customWidth="1"/>
    <col min="4" max="4" width="14.57421875" style="0" customWidth="1"/>
    <col min="5" max="5" width="14.00390625" style="0" customWidth="1"/>
    <col min="6" max="6" width="14.57421875" style="0" customWidth="1"/>
    <col min="7" max="7" width="9.8515625" style="0" customWidth="1"/>
  </cols>
  <sheetData>
    <row r="1" spans="5:6" ht="12.75">
      <c r="E1" s="50"/>
      <c r="F1" s="50" t="s">
        <v>202</v>
      </c>
    </row>
    <row r="2" ht="12.75">
      <c r="E2" s="25"/>
    </row>
    <row r="3" spans="3:6" ht="14.25">
      <c r="C3" s="49" t="s">
        <v>198</v>
      </c>
      <c r="D3" s="49"/>
      <c r="E3" s="49"/>
      <c r="F3" s="39"/>
    </row>
    <row r="4" spans="3:6" ht="14.25">
      <c r="C4" s="60" t="s">
        <v>195</v>
      </c>
      <c r="D4" s="60"/>
      <c r="E4" s="60"/>
      <c r="F4" s="60"/>
    </row>
    <row r="5" ht="13.5" thickBot="1">
      <c r="F5" t="s">
        <v>189</v>
      </c>
    </row>
    <row r="6" spans="1:7" ht="12.75">
      <c r="A6" s="1"/>
      <c r="B6" s="4"/>
      <c r="C6" s="4"/>
      <c r="D6" s="57" t="s">
        <v>205</v>
      </c>
      <c r="E6" s="4"/>
      <c r="F6" s="4"/>
      <c r="G6" s="57" t="s">
        <v>201</v>
      </c>
    </row>
    <row r="7" spans="1:7" ht="25.5">
      <c r="A7" s="2" t="s">
        <v>0</v>
      </c>
      <c r="B7" s="5" t="s">
        <v>1</v>
      </c>
      <c r="C7" s="16" t="s">
        <v>2</v>
      </c>
      <c r="D7" s="58"/>
      <c r="E7" s="5" t="s">
        <v>199</v>
      </c>
      <c r="F7" s="5" t="s">
        <v>200</v>
      </c>
      <c r="G7" s="58"/>
    </row>
    <row r="8" spans="1:7" ht="13.5" thickBot="1">
      <c r="A8" s="3"/>
      <c r="B8" s="6"/>
      <c r="C8" s="6"/>
      <c r="D8" s="59"/>
      <c r="E8" s="6"/>
      <c r="F8" s="7"/>
      <c r="G8" s="59"/>
    </row>
    <row r="9" spans="1:7" ht="13.5" thickBot="1">
      <c r="A9" s="8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</row>
    <row r="10" spans="1:7" ht="16.5" thickBot="1">
      <c r="A10" s="9" t="s">
        <v>10</v>
      </c>
      <c r="B10" s="10"/>
      <c r="C10" s="11" t="s">
        <v>11</v>
      </c>
      <c r="D10" s="29">
        <f>D11</f>
        <v>10000</v>
      </c>
      <c r="E10" s="27">
        <f>E11</f>
        <v>10000</v>
      </c>
      <c r="F10" s="27">
        <f>F11</f>
        <v>10000</v>
      </c>
      <c r="G10" s="41">
        <f>(F10/E10)*100</f>
        <v>100</v>
      </c>
    </row>
    <row r="11" spans="1:7" ht="16.5" thickBot="1">
      <c r="A11" s="12"/>
      <c r="B11" s="13" t="s">
        <v>12</v>
      </c>
      <c r="C11" s="14" t="s">
        <v>13</v>
      </c>
      <c r="D11" s="30">
        <v>10000</v>
      </c>
      <c r="E11" s="28">
        <v>10000</v>
      </c>
      <c r="F11" s="28">
        <v>10000</v>
      </c>
      <c r="G11" s="41">
        <f aca="true" t="shared" si="0" ref="G11:G72">(F11/E11)*100</f>
        <v>100</v>
      </c>
    </row>
    <row r="12" spans="1:7" ht="16.5" thickBot="1">
      <c r="A12" s="12"/>
      <c r="B12" s="13"/>
      <c r="C12" s="14" t="s">
        <v>14</v>
      </c>
      <c r="D12" s="30">
        <v>10000</v>
      </c>
      <c r="E12" s="28">
        <v>10000</v>
      </c>
      <c r="F12" s="28">
        <v>10000</v>
      </c>
      <c r="G12" s="41">
        <f t="shared" si="0"/>
        <v>100</v>
      </c>
    </row>
    <row r="13" spans="1:7" ht="17.25" customHeight="1" thickBot="1">
      <c r="A13" s="9" t="s">
        <v>16</v>
      </c>
      <c r="B13" s="10"/>
      <c r="C13" s="11" t="s">
        <v>17</v>
      </c>
      <c r="D13" s="29">
        <f>D14+D17</f>
        <v>135392</v>
      </c>
      <c r="E13" s="27">
        <f>E14+E17</f>
        <v>142878</v>
      </c>
      <c r="F13" s="27">
        <f>F14+F17</f>
        <v>141182</v>
      </c>
      <c r="G13" s="41">
        <f t="shared" si="0"/>
        <v>98.81297330589733</v>
      </c>
    </row>
    <row r="14" spans="1:7" ht="16.5" thickBot="1">
      <c r="A14" s="12"/>
      <c r="B14" s="13" t="s">
        <v>18</v>
      </c>
      <c r="C14" s="14" t="s">
        <v>19</v>
      </c>
      <c r="D14" s="30">
        <v>111392</v>
      </c>
      <c r="E14" s="28">
        <f>E15</f>
        <v>116941</v>
      </c>
      <c r="F14" s="28">
        <f>F15</f>
        <v>116941</v>
      </c>
      <c r="G14" s="41">
        <f t="shared" si="0"/>
        <v>100</v>
      </c>
    </row>
    <row r="15" spans="1:7" ht="16.5" thickBot="1">
      <c r="A15" s="12"/>
      <c r="B15" s="13"/>
      <c r="C15" s="14" t="s">
        <v>20</v>
      </c>
      <c r="D15" s="30">
        <v>111392</v>
      </c>
      <c r="E15" s="28">
        <v>116941</v>
      </c>
      <c r="F15" s="28">
        <v>116941</v>
      </c>
      <c r="G15" s="41">
        <f t="shared" si="0"/>
        <v>100</v>
      </c>
    </row>
    <row r="16" spans="1:7" ht="16.5" thickBot="1">
      <c r="A16" s="12"/>
      <c r="B16" s="13"/>
      <c r="C16" s="14" t="s">
        <v>30</v>
      </c>
      <c r="D16" s="30">
        <v>9540</v>
      </c>
      <c r="E16" s="28">
        <v>9540</v>
      </c>
      <c r="F16" s="28">
        <v>9540</v>
      </c>
      <c r="G16" s="41">
        <f t="shared" si="0"/>
        <v>100</v>
      </c>
    </row>
    <row r="17" spans="1:7" ht="16.5" thickBot="1">
      <c r="A17" s="12"/>
      <c r="B17" s="13" t="s">
        <v>21</v>
      </c>
      <c r="C17" s="14" t="s">
        <v>22</v>
      </c>
      <c r="D17" s="30">
        <v>24000</v>
      </c>
      <c r="E17" s="28">
        <f>E18</f>
        <v>25937</v>
      </c>
      <c r="F17" s="28">
        <f>F18</f>
        <v>24241</v>
      </c>
      <c r="G17" s="41">
        <f t="shared" si="0"/>
        <v>93.46107876778348</v>
      </c>
    </row>
    <row r="18" spans="1:7" ht="16.5" thickBot="1">
      <c r="A18" s="12"/>
      <c r="B18" s="13"/>
      <c r="C18" s="14" t="s">
        <v>20</v>
      </c>
      <c r="D18" s="30">
        <v>24000</v>
      </c>
      <c r="E18" s="28">
        <v>25937</v>
      </c>
      <c r="F18" s="28">
        <v>24241</v>
      </c>
      <c r="G18" s="41">
        <f t="shared" si="0"/>
        <v>93.46107876778348</v>
      </c>
    </row>
    <row r="19" spans="1:7" ht="16.5" thickBot="1">
      <c r="A19" s="9" t="s">
        <v>23</v>
      </c>
      <c r="B19" s="10"/>
      <c r="C19" s="11" t="s">
        <v>24</v>
      </c>
      <c r="D19" s="29">
        <f>D20</f>
        <v>1000</v>
      </c>
      <c r="E19" s="27">
        <v>1000</v>
      </c>
      <c r="F19" s="27" t="s">
        <v>53</v>
      </c>
      <c r="G19" s="41">
        <v>0</v>
      </c>
    </row>
    <row r="20" spans="1:7" ht="16.5" thickBot="1">
      <c r="A20" s="12"/>
      <c r="B20" s="13" t="s">
        <v>25</v>
      </c>
      <c r="C20" s="14" t="s">
        <v>15</v>
      </c>
      <c r="D20" s="30">
        <v>1000</v>
      </c>
      <c r="E20" s="28">
        <v>1000</v>
      </c>
      <c r="F20" s="28" t="s">
        <v>53</v>
      </c>
      <c r="G20" s="41">
        <v>0</v>
      </c>
    </row>
    <row r="21" spans="1:7" ht="16.5" thickBot="1">
      <c r="A21" s="12"/>
      <c r="B21" s="13"/>
      <c r="C21" s="14" t="s">
        <v>20</v>
      </c>
      <c r="D21" s="30">
        <v>1000</v>
      </c>
      <c r="E21" s="28">
        <v>1000</v>
      </c>
      <c r="F21" s="28" t="s">
        <v>53</v>
      </c>
      <c r="G21" s="41">
        <v>0</v>
      </c>
    </row>
    <row r="22" spans="1:7" ht="16.5" thickBot="1">
      <c r="A22" s="9" t="s">
        <v>26</v>
      </c>
      <c r="B22" s="10"/>
      <c r="C22" s="11" t="s">
        <v>27</v>
      </c>
      <c r="D22" s="29">
        <f>D23+D27</f>
        <v>2363130</v>
      </c>
      <c r="E22" s="27">
        <f>E23+E27</f>
        <v>2634840</v>
      </c>
      <c r="F22" s="27">
        <f>F23+F27</f>
        <v>2505615</v>
      </c>
      <c r="G22" s="41">
        <f t="shared" si="0"/>
        <v>95.09552762217061</v>
      </c>
    </row>
    <row r="23" spans="1:7" ht="16.5" thickBot="1">
      <c r="A23" s="12"/>
      <c r="B23" s="13" t="s">
        <v>28</v>
      </c>
      <c r="C23" s="14" t="s">
        <v>29</v>
      </c>
      <c r="D23" s="30">
        <f>D24+D26</f>
        <v>2070000</v>
      </c>
      <c r="E23" s="28">
        <f>E24+E26</f>
        <v>2341710</v>
      </c>
      <c r="F23" s="28">
        <f>F24+F26</f>
        <v>2212485</v>
      </c>
      <c r="G23" s="41">
        <f t="shared" si="0"/>
        <v>94.48159678183892</v>
      </c>
    </row>
    <row r="24" spans="1:7" ht="16.5" thickBot="1">
      <c r="A24" s="12"/>
      <c r="B24" s="13"/>
      <c r="C24" s="14" t="s">
        <v>20</v>
      </c>
      <c r="D24" s="30">
        <v>1535000</v>
      </c>
      <c r="E24" s="28">
        <v>1931210</v>
      </c>
      <c r="F24" s="28">
        <v>1803137</v>
      </c>
      <c r="G24" s="41">
        <f t="shared" si="0"/>
        <v>93.36825099290083</v>
      </c>
    </row>
    <row r="25" spans="1:7" ht="16.5" thickBot="1">
      <c r="A25" s="12"/>
      <c r="B25" s="13"/>
      <c r="C25" s="14" t="s">
        <v>30</v>
      </c>
      <c r="D25" s="30">
        <v>327790</v>
      </c>
      <c r="E25" s="28">
        <v>354639</v>
      </c>
      <c r="F25" s="28">
        <v>342114</v>
      </c>
      <c r="G25" s="41">
        <f t="shared" si="0"/>
        <v>96.46823953372302</v>
      </c>
    </row>
    <row r="26" spans="1:7" ht="16.5" thickBot="1">
      <c r="A26" s="12"/>
      <c r="B26" s="13"/>
      <c r="C26" s="14" t="s">
        <v>31</v>
      </c>
      <c r="D26" s="30">
        <v>535000</v>
      </c>
      <c r="E26" s="28">
        <v>410500</v>
      </c>
      <c r="F26" s="28">
        <v>409348</v>
      </c>
      <c r="G26" s="41">
        <f t="shared" si="0"/>
        <v>99.71936662606578</v>
      </c>
    </row>
    <row r="27" spans="1:7" ht="16.5" thickBot="1">
      <c r="A27" s="12"/>
      <c r="B27" s="13" t="s">
        <v>32</v>
      </c>
      <c r="C27" s="14" t="s">
        <v>33</v>
      </c>
      <c r="D27" s="30">
        <v>293130</v>
      </c>
      <c r="E27" s="28">
        <f>E28</f>
        <v>293130</v>
      </c>
      <c r="F27" s="28">
        <f>F28</f>
        <v>293130</v>
      </c>
      <c r="G27" s="41">
        <f t="shared" si="0"/>
        <v>100</v>
      </c>
    </row>
    <row r="28" spans="1:7" ht="16.5" thickBot="1">
      <c r="A28" s="18"/>
      <c r="B28" s="19"/>
      <c r="C28" s="20" t="s">
        <v>34</v>
      </c>
      <c r="D28" s="32">
        <v>293130</v>
      </c>
      <c r="E28" s="35">
        <v>293130</v>
      </c>
      <c r="F28" s="35">
        <v>293130</v>
      </c>
      <c r="G28" s="41">
        <f t="shared" si="0"/>
        <v>100</v>
      </c>
    </row>
    <row r="29" spans="1:7" ht="16.5" thickBot="1">
      <c r="A29" s="9" t="s">
        <v>35</v>
      </c>
      <c r="B29" s="10"/>
      <c r="C29" s="11" t="s">
        <v>36</v>
      </c>
      <c r="D29" s="29">
        <f aca="true" t="shared" si="1" ref="D29:F30">D30</f>
        <v>222885</v>
      </c>
      <c r="E29" s="27">
        <f t="shared" si="1"/>
        <v>258257</v>
      </c>
      <c r="F29" s="27">
        <f t="shared" si="1"/>
        <v>251395</v>
      </c>
      <c r="G29" s="41">
        <f t="shared" si="0"/>
        <v>97.34295682208032</v>
      </c>
    </row>
    <row r="30" spans="1:7" ht="16.5" thickBot="1">
      <c r="A30" s="18"/>
      <c r="B30" s="19" t="s">
        <v>37</v>
      </c>
      <c r="C30" s="20" t="s">
        <v>38</v>
      </c>
      <c r="D30" s="32">
        <f t="shared" si="1"/>
        <v>222885</v>
      </c>
      <c r="E30" s="35">
        <f t="shared" si="1"/>
        <v>258257</v>
      </c>
      <c r="F30" s="35">
        <f t="shared" si="1"/>
        <v>251395</v>
      </c>
      <c r="G30" s="42">
        <f t="shared" si="0"/>
        <v>97.34295682208032</v>
      </c>
    </row>
    <row r="31" spans="1:7" ht="16.5" thickBot="1">
      <c r="A31" s="18"/>
      <c r="B31" s="19"/>
      <c r="C31" s="20" t="s">
        <v>20</v>
      </c>
      <c r="D31" s="32">
        <v>222885</v>
      </c>
      <c r="E31" s="35">
        <v>258257</v>
      </c>
      <c r="F31" s="35">
        <v>251395</v>
      </c>
      <c r="G31" s="42">
        <f t="shared" si="0"/>
        <v>97.34295682208032</v>
      </c>
    </row>
    <row r="32" spans="1:7" ht="16.5" thickBot="1">
      <c r="A32" s="12"/>
      <c r="B32" s="13"/>
      <c r="C32" s="14" t="s">
        <v>30</v>
      </c>
      <c r="D32" s="28" t="s">
        <v>53</v>
      </c>
      <c r="E32" s="28">
        <v>24099</v>
      </c>
      <c r="F32" s="28">
        <v>24085</v>
      </c>
      <c r="G32" s="41">
        <f t="shared" si="0"/>
        <v>99.9419063031661</v>
      </c>
    </row>
    <row r="33" spans="1:7" ht="16.5" thickBot="1">
      <c r="A33" s="9" t="s">
        <v>39</v>
      </c>
      <c r="B33" s="10"/>
      <c r="C33" s="11" t="s">
        <v>40</v>
      </c>
      <c r="D33" s="29">
        <f>D34</f>
        <v>889554</v>
      </c>
      <c r="E33" s="27">
        <f>E34</f>
        <v>560461</v>
      </c>
      <c r="F33" s="27">
        <f>F34</f>
        <v>496847</v>
      </c>
      <c r="G33" s="41">
        <f t="shared" si="0"/>
        <v>88.64970087124706</v>
      </c>
    </row>
    <row r="34" spans="1:7" ht="16.5" thickBot="1">
      <c r="A34" s="12"/>
      <c r="B34" s="13" t="s">
        <v>41</v>
      </c>
      <c r="C34" s="14" t="s">
        <v>42</v>
      </c>
      <c r="D34" s="30">
        <f>D35+D37</f>
        <v>889554</v>
      </c>
      <c r="E34" s="28">
        <f>E35+E37</f>
        <v>560461</v>
      </c>
      <c r="F34" s="28">
        <f>F35+F37</f>
        <v>496847</v>
      </c>
      <c r="G34" s="41">
        <f t="shared" si="0"/>
        <v>88.64970087124706</v>
      </c>
    </row>
    <row r="35" spans="1:7" ht="16.5" thickBot="1">
      <c r="A35" s="12"/>
      <c r="B35" s="13"/>
      <c r="C35" s="14" t="s">
        <v>20</v>
      </c>
      <c r="D35" s="30">
        <v>209554</v>
      </c>
      <c r="E35" s="28">
        <v>468727</v>
      </c>
      <c r="F35" s="28">
        <v>415321</v>
      </c>
      <c r="G35" s="41">
        <f t="shared" si="0"/>
        <v>88.6061609422969</v>
      </c>
    </row>
    <row r="36" spans="1:7" ht="16.5" thickBot="1">
      <c r="A36" s="12"/>
      <c r="B36" s="13"/>
      <c r="C36" s="14" t="s">
        <v>30</v>
      </c>
      <c r="D36" s="28" t="s">
        <v>53</v>
      </c>
      <c r="E36" s="28">
        <v>17980</v>
      </c>
      <c r="F36" s="28">
        <v>13530</v>
      </c>
      <c r="G36" s="41">
        <f t="shared" si="0"/>
        <v>75.25027808676306</v>
      </c>
    </row>
    <row r="37" spans="1:7" ht="16.5" thickBot="1">
      <c r="A37" s="12"/>
      <c r="B37" s="13"/>
      <c r="C37" s="14" t="s">
        <v>34</v>
      </c>
      <c r="D37" s="30">
        <v>680000</v>
      </c>
      <c r="E37" s="28">
        <v>91734</v>
      </c>
      <c r="F37" s="28">
        <v>81526</v>
      </c>
      <c r="G37" s="41">
        <f t="shared" si="0"/>
        <v>88.87217389408507</v>
      </c>
    </row>
    <row r="38" spans="1:7" ht="16.5" thickBot="1">
      <c r="A38" s="9" t="s">
        <v>43</v>
      </c>
      <c r="B38" s="10"/>
      <c r="C38" s="11" t="s">
        <v>44</v>
      </c>
      <c r="D38" s="29">
        <f>D39+D41+D43</f>
        <v>282641</v>
      </c>
      <c r="E38" s="27">
        <f>E39+E41+E43</f>
        <v>340141</v>
      </c>
      <c r="F38" s="27">
        <f>F39+F41+F43</f>
        <v>325307</v>
      </c>
      <c r="G38" s="41">
        <f t="shared" si="0"/>
        <v>95.63886741086785</v>
      </c>
    </row>
    <row r="39" spans="1:7" ht="16.5" thickBot="1">
      <c r="A39" s="12"/>
      <c r="B39" s="13" t="s">
        <v>45</v>
      </c>
      <c r="C39" s="14" t="s">
        <v>46</v>
      </c>
      <c r="D39" s="30">
        <f>D40</f>
        <v>103338</v>
      </c>
      <c r="E39" s="28">
        <f>E40</f>
        <v>118338</v>
      </c>
      <c r="F39" s="28">
        <f>F40</f>
        <v>118338</v>
      </c>
      <c r="G39" s="41">
        <f t="shared" si="0"/>
        <v>100</v>
      </c>
    </row>
    <row r="40" spans="1:7" ht="16.5" thickBot="1">
      <c r="A40" s="12"/>
      <c r="B40" s="13"/>
      <c r="C40" s="14" t="s">
        <v>20</v>
      </c>
      <c r="D40" s="30">
        <v>103338</v>
      </c>
      <c r="E40" s="28">
        <v>118338</v>
      </c>
      <c r="F40" s="28">
        <v>118338</v>
      </c>
      <c r="G40" s="41">
        <f t="shared" si="0"/>
        <v>100</v>
      </c>
    </row>
    <row r="41" spans="1:7" ht="16.5" thickBot="1">
      <c r="A41" s="12"/>
      <c r="B41" s="13" t="s">
        <v>47</v>
      </c>
      <c r="C41" s="14" t="s">
        <v>48</v>
      </c>
      <c r="D41" s="30">
        <f>D42</f>
        <v>13413</v>
      </c>
      <c r="E41" s="28">
        <f>E42</f>
        <v>28413</v>
      </c>
      <c r="F41" s="28">
        <f>F42</f>
        <v>18513</v>
      </c>
      <c r="G41" s="41">
        <f t="shared" si="0"/>
        <v>65.1567944250871</v>
      </c>
    </row>
    <row r="42" spans="1:7" ht="16.5" thickBot="1">
      <c r="A42" s="12"/>
      <c r="B42" s="13"/>
      <c r="C42" s="14" t="s">
        <v>20</v>
      </c>
      <c r="D42" s="30">
        <v>13413</v>
      </c>
      <c r="E42" s="28">
        <v>28413</v>
      </c>
      <c r="F42" s="28">
        <v>18513</v>
      </c>
      <c r="G42" s="41">
        <f t="shared" si="0"/>
        <v>65.1567944250871</v>
      </c>
    </row>
    <row r="43" spans="1:7" ht="16.5" thickBot="1">
      <c r="A43" s="12"/>
      <c r="B43" s="13" t="s">
        <v>49</v>
      </c>
      <c r="C43" s="14" t="s">
        <v>50</v>
      </c>
      <c r="D43" s="30">
        <f>D44</f>
        <v>165890</v>
      </c>
      <c r="E43" s="28">
        <f>E44</f>
        <v>193390</v>
      </c>
      <c r="F43" s="28">
        <f>F44</f>
        <v>188456</v>
      </c>
      <c r="G43" s="41">
        <f t="shared" si="0"/>
        <v>97.44867883551372</v>
      </c>
    </row>
    <row r="44" spans="1:7" ht="16.5" thickBot="1">
      <c r="A44" s="12"/>
      <c r="B44" s="13"/>
      <c r="C44" s="14" t="s">
        <v>51</v>
      </c>
      <c r="D44" s="30">
        <v>165890</v>
      </c>
      <c r="E44" s="28">
        <v>193390</v>
      </c>
      <c r="F44" s="28">
        <v>188456</v>
      </c>
      <c r="G44" s="41">
        <f t="shared" si="0"/>
        <v>97.44867883551372</v>
      </c>
    </row>
    <row r="45" spans="1:7" ht="16.5" thickBot="1">
      <c r="A45" s="12"/>
      <c r="B45" s="13"/>
      <c r="C45" s="14" t="s">
        <v>52</v>
      </c>
      <c r="D45" s="30">
        <v>120267</v>
      </c>
      <c r="E45" s="28">
        <v>120265</v>
      </c>
      <c r="F45" s="28">
        <v>120058</v>
      </c>
      <c r="G45" s="41">
        <f t="shared" si="0"/>
        <v>99.82788009811667</v>
      </c>
    </row>
    <row r="46" spans="1:7" ht="16.5" thickBot="1">
      <c r="A46" s="9" t="s">
        <v>54</v>
      </c>
      <c r="B46" s="10"/>
      <c r="C46" s="11" t="s">
        <v>55</v>
      </c>
      <c r="D46" s="29">
        <f>D47+D50+D53+D59</f>
        <v>5891420</v>
      </c>
      <c r="E46" s="27">
        <f>E47+E50+E53+E57+E59</f>
        <v>8473054</v>
      </c>
      <c r="F46" s="27">
        <f>F47+F50+F53+F57+F59</f>
        <v>5862105</v>
      </c>
      <c r="G46" s="41">
        <f t="shared" si="0"/>
        <v>69.18526661107082</v>
      </c>
    </row>
    <row r="47" spans="1:7" ht="16.5" thickBot="1">
      <c r="A47" s="12"/>
      <c r="B47" s="13" t="s">
        <v>56</v>
      </c>
      <c r="C47" s="14" t="s">
        <v>57</v>
      </c>
      <c r="D47" s="30">
        <f>D48</f>
        <v>382000</v>
      </c>
      <c r="E47" s="28">
        <f>E48</f>
        <v>363691</v>
      </c>
      <c r="F47" s="28">
        <f>F48</f>
        <v>346800</v>
      </c>
      <c r="G47" s="41">
        <f t="shared" si="0"/>
        <v>95.35567281016027</v>
      </c>
    </row>
    <row r="48" spans="1:7" ht="16.5" thickBot="1">
      <c r="A48" s="12"/>
      <c r="B48" s="13"/>
      <c r="C48" s="14" t="s">
        <v>58</v>
      </c>
      <c r="D48" s="30">
        <v>382000</v>
      </c>
      <c r="E48" s="28">
        <v>363691</v>
      </c>
      <c r="F48" s="28">
        <v>346800</v>
      </c>
      <c r="G48" s="41">
        <f t="shared" si="0"/>
        <v>95.35567281016027</v>
      </c>
    </row>
    <row r="49" spans="1:7" ht="16.5" thickBot="1">
      <c r="A49" s="12"/>
      <c r="B49" s="13"/>
      <c r="C49" s="14" t="s">
        <v>59</v>
      </c>
      <c r="D49" s="30">
        <v>317244</v>
      </c>
      <c r="E49" s="28">
        <v>298212</v>
      </c>
      <c r="F49" s="28">
        <v>282432</v>
      </c>
      <c r="G49" s="41">
        <f t="shared" si="0"/>
        <v>94.70846243611926</v>
      </c>
    </row>
    <row r="50" spans="1:7" ht="16.5" thickBot="1">
      <c r="A50" s="12"/>
      <c r="B50" s="13" t="s">
        <v>60</v>
      </c>
      <c r="C50" s="14" t="s">
        <v>61</v>
      </c>
      <c r="D50" s="30">
        <f>D51</f>
        <v>350000</v>
      </c>
      <c r="E50" s="28">
        <f>E51</f>
        <v>350000</v>
      </c>
      <c r="F50" s="28">
        <f>F51</f>
        <v>310952</v>
      </c>
      <c r="G50" s="41">
        <f t="shared" si="0"/>
        <v>88.84342857142857</v>
      </c>
    </row>
    <row r="51" spans="1:7" ht="16.5" thickBot="1">
      <c r="A51" s="12"/>
      <c r="B51" s="13"/>
      <c r="C51" s="14" t="s">
        <v>20</v>
      </c>
      <c r="D51" s="30">
        <v>350000</v>
      </c>
      <c r="E51" s="28">
        <v>350000</v>
      </c>
      <c r="F51" s="28">
        <v>310952</v>
      </c>
      <c r="G51" s="41">
        <f t="shared" si="0"/>
        <v>88.84342857142857</v>
      </c>
    </row>
    <row r="52" spans="1:7" ht="16.5" thickBot="1">
      <c r="A52" s="12"/>
      <c r="B52" s="13"/>
      <c r="C52" s="14" t="s">
        <v>62</v>
      </c>
      <c r="D52" s="30">
        <v>313012</v>
      </c>
      <c r="E52" s="28">
        <v>313012</v>
      </c>
      <c r="F52" s="28">
        <v>288880</v>
      </c>
      <c r="G52" s="41">
        <f t="shared" si="0"/>
        <v>92.29039142269306</v>
      </c>
    </row>
    <row r="53" spans="1:7" ht="16.5" thickBot="1">
      <c r="A53" s="18"/>
      <c r="B53" s="19" t="s">
        <v>63</v>
      </c>
      <c r="C53" s="20" t="s">
        <v>64</v>
      </c>
      <c r="D53" s="32">
        <f>D54</f>
        <v>5087420</v>
      </c>
      <c r="E53" s="35">
        <f>E54+E56</f>
        <v>7675043</v>
      </c>
      <c r="F53" s="35">
        <f>F54+F56</f>
        <v>5126379</v>
      </c>
      <c r="G53" s="41">
        <f t="shared" si="0"/>
        <v>66.7928375124413</v>
      </c>
    </row>
    <row r="54" spans="1:7" ht="16.5" thickBot="1">
      <c r="A54" s="12"/>
      <c r="B54" s="13"/>
      <c r="C54" s="14" t="s">
        <v>20</v>
      </c>
      <c r="D54" s="30">
        <v>5087420</v>
      </c>
      <c r="E54" s="28">
        <v>5350007</v>
      </c>
      <c r="F54" s="28">
        <v>5078235</v>
      </c>
      <c r="G54" s="41">
        <f t="shared" si="0"/>
        <v>94.92015617923491</v>
      </c>
    </row>
    <row r="55" spans="1:7" ht="16.5" thickBot="1">
      <c r="A55" s="12"/>
      <c r="B55" s="13"/>
      <c r="C55" s="14" t="s">
        <v>30</v>
      </c>
      <c r="D55" s="30">
        <v>3786900</v>
      </c>
      <c r="E55" s="28">
        <v>3782786</v>
      </c>
      <c r="F55" s="28">
        <v>3579190</v>
      </c>
      <c r="G55" s="41">
        <f t="shared" si="0"/>
        <v>94.61782929301313</v>
      </c>
    </row>
    <row r="56" spans="1:7" ht="17.25" customHeight="1" thickBot="1">
      <c r="A56" s="12"/>
      <c r="B56" s="13"/>
      <c r="C56" s="14" t="s">
        <v>31</v>
      </c>
      <c r="D56" s="28" t="s">
        <v>53</v>
      </c>
      <c r="E56" s="28">
        <v>2325036</v>
      </c>
      <c r="F56" s="28">
        <v>48144</v>
      </c>
      <c r="G56" s="41">
        <f t="shared" si="0"/>
        <v>2.0706776153143434</v>
      </c>
    </row>
    <row r="57" spans="1:7" ht="16.5" thickBot="1">
      <c r="A57" s="12"/>
      <c r="B57" s="13">
        <v>75075</v>
      </c>
      <c r="C57" s="14" t="s">
        <v>66</v>
      </c>
      <c r="D57" s="28" t="s">
        <v>53</v>
      </c>
      <c r="E57" s="28">
        <f>E58</f>
        <v>9440</v>
      </c>
      <c r="F57" s="28">
        <f>F58</f>
        <v>9440</v>
      </c>
      <c r="G57" s="41">
        <f t="shared" si="0"/>
        <v>100</v>
      </c>
    </row>
    <row r="58" spans="1:7" ht="16.5" thickBot="1">
      <c r="A58" s="18"/>
      <c r="B58" s="19"/>
      <c r="C58" s="20" t="s">
        <v>65</v>
      </c>
      <c r="D58" s="35" t="s">
        <v>53</v>
      </c>
      <c r="E58" s="35">
        <v>9440</v>
      </c>
      <c r="F58" s="35">
        <v>9440</v>
      </c>
      <c r="G58" s="42">
        <f t="shared" si="0"/>
        <v>100</v>
      </c>
    </row>
    <row r="59" spans="1:7" ht="16.5" thickBot="1">
      <c r="A59" s="18"/>
      <c r="B59" s="19" t="s">
        <v>67</v>
      </c>
      <c r="C59" s="20" t="s">
        <v>15</v>
      </c>
      <c r="D59" s="32">
        <f>D60</f>
        <v>72000</v>
      </c>
      <c r="E59" s="35">
        <f>E60</f>
        <v>74880</v>
      </c>
      <c r="F59" s="35">
        <f>F60</f>
        <v>68534</v>
      </c>
      <c r="G59" s="42">
        <f t="shared" si="0"/>
        <v>91.52510683760684</v>
      </c>
    </row>
    <row r="60" spans="1:7" ht="16.5" thickBot="1">
      <c r="A60" s="12"/>
      <c r="B60" s="13"/>
      <c r="C60" s="14" t="s">
        <v>20</v>
      </c>
      <c r="D60" s="30">
        <v>72000</v>
      </c>
      <c r="E60" s="28">
        <v>74880</v>
      </c>
      <c r="F60" s="28">
        <v>68534</v>
      </c>
      <c r="G60" s="41">
        <f t="shared" si="0"/>
        <v>91.52510683760684</v>
      </c>
    </row>
    <row r="61" spans="1:7" ht="16.5" thickBot="1">
      <c r="A61" s="9" t="s">
        <v>68</v>
      </c>
      <c r="B61" s="10"/>
      <c r="C61" s="11" t="s">
        <v>69</v>
      </c>
      <c r="D61" s="27">
        <v>500</v>
      </c>
      <c r="E61" s="27">
        <v>500</v>
      </c>
      <c r="F61" s="27">
        <v>500</v>
      </c>
      <c r="G61" s="41">
        <f t="shared" si="0"/>
        <v>100</v>
      </c>
    </row>
    <row r="62" spans="1:7" ht="16.5" thickBot="1">
      <c r="A62" s="9"/>
      <c r="B62" s="13" t="s">
        <v>70</v>
      </c>
      <c r="C62" s="14" t="s">
        <v>71</v>
      </c>
      <c r="D62" s="28">
        <v>500</v>
      </c>
      <c r="E62" s="28">
        <v>500</v>
      </c>
      <c r="F62" s="28">
        <v>500</v>
      </c>
      <c r="G62" s="41">
        <f t="shared" si="0"/>
        <v>100</v>
      </c>
    </row>
    <row r="63" spans="1:7" ht="16.5" thickBot="1">
      <c r="A63" s="9"/>
      <c r="B63" s="10"/>
      <c r="C63" s="14" t="s">
        <v>65</v>
      </c>
      <c r="D63" s="28">
        <v>500</v>
      </c>
      <c r="E63" s="28">
        <v>500</v>
      </c>
      <c r="F63" s="28">
        <v>500</v>
      </c>
      <c r="G63" s="41">
        <f t="shared" si="0"/>
        <v>100</v>
      </c>
    </row>
    <row r="64" spans="1:7" ht="31.5" customHeight="1" thickBot="1">
      <c r="A64" s="40" t="s">
        <v>72</v>
      </c>
      <c r="B64" s="40"/>
      <c r="C64" s="53" t="s">
        <v>73</v>
      </c>
      <c r="D64" s="54">
        <f>D65+D68</f>
        <v>16500</v>
      </c>
      <c r="E64" s="55">
        <f>E65+E68</f>
        <v>10000</v>
      </c>
      <c r="F64" s="27">
        <f>F65+F68</f>
        <v>5836</v>
      </c>
      <c r="G64" s="41">
        <f t="shared" si="0"/>
        <v>58.36</v>
      </c>
    </row>
    <row r="65" spans="1:7" ht="16.5" thickBot="1">
      <c r="A65" s="12"/>
      <c r="B65" s="13" t="s">
        <v>75</v>
      </c>
      <c r="C65" s="14" t="s">
        <v>76</v>
      </c>
      <c r="D65" s="30">
        <f>D66</f>
        <v>6500</v>
      </c>
      <c r="E65" s="28">
        <f>E66</f>
        <v>3500</v>
      </c>
      <c r="F65" s="28">
        <f>F66</f>
        <v>1500</v>
      </c>
      <c r="G65" s="41">
        <f t="shared" si="0"/>
        <v>42.857142857142854</v>
      </c>
    </row>
    <row r="66" spans="1:7" ht="16.5" thickBot="1">
      <c r="A66" s="12"/>
      <c r="B66" s="13"/>
      <c r="C66" s="14" t="s">
        <v>65</v>
      </c>
      <c r="D66" s="30">
        <v>6500</v>
      </c>
      <c r="E66" s="28">
        <v>3500</v>
      </c>
      <c r="F66" s="28">
        <v>1500</v>
      </c>
      <c r="G66" s="41">
        <f t="shared" si="0"/>
        <v>42.857142857142854</v>
      </c>
    </row>
    <row r="67" spans="1:7" ht="16.5" thickBot="1">
      <c r="A67" s="12"/>
      <c r="B67" s="13"/>
      <c r="C67" s="14" t="s">
        <v>77</v>
      </c>
      <c r="D67" s="28"/>
      <c r="E67" s="28"/>
      <c r="F67" s="28"/>
      <c r="G67" s="41">
        <v>0</v>
      </c>
    </row>
    <row r="68" spans="1:7" ht="16.5" thickBot="1">
      <c r="A68" s="12"/>
      <c r="B68" s="13" t="s">
        <v>78</v>
      </c>
      <c r="C68" s="14" t="s">
        <v>15</v>
      </c>
      <c r="D68" s="30">
        <f>D69</f>
        <v>10000</v>
      </c>
      <c r="E68" s="28">
        <f>E69</f>
        <v>6500</v>
      </c>
      <c r="F68" s="28">
        <f>F69</f>
        <v>4336</v>
      </c>
      <c r="G68" s="41">
        <f t="shared" si="0"/>
        <v>66.70769230769231</v>
      </c>
    </row>
    <row r="69" spans="1:7" ht="16.5" thickBot="1">
      <c r="A69" s="12"/>
      <c r="B69" s="13"/>
      <c r="C69" s="14" t="s">
        <v>65</v>
      </c>
      <c r="D69" s="30">
        <v>10000</v>
      </c>
      <c r="E69" s="28">
        <v>6500</v>
      </c>
      <c r="F69" s="28">
        <v>4336</v>
      </c>
      <c r="G69" s="41">
        <f t="shared" si="0"/>
        <v>66.70769230769231</v>
      </c>
    </row>
    <row r="70" spans="1:7" ht="16.5" thickBot="1">
      <c r="A70" s="9" t="s">
        <v>79</v>
      </c>
      <c r="B70" s="10"/>
      <c r="C70" s="11" t="s">
        <v>80</v>
      </c>
      <c r="D70" s="29">
        <f aca="true" t="shared" si="2" ref="D70:F71">D71</f>
        <v>419000</v>
      </c>
      <c r="E70" s="27">
        <f t="shared" si="2"/>
        <v>334000</v>
      </c>
      <c r="F70" s="27">
        <f t="shared" si="2"/>
        <v>275237</v>
      </c>
      <c r="G70" s="41">
        <f t="shared" si="0"/>
        <v>82.4062874251497</v>
      </c>
    </row>
    <row r="71" spans="1:7" ht="32.25" thickBot="1">
      <c r="A71" s="18"/>
      <c r="B71" s="18" t="s">
        <v>81</v>
      </c>
      <c r="C71" s="20" t="s">
        <v>188</v>
      </c>
      <c r="D71" s="32">
        <f t="shared" si="2"/>
        <v>419000</v>
      </c>
      <c r="E71" s="36">
        <f t="shared" si="2"/>
        <v>334000</v>
      </c>
      <c r="F71" s="28">
        <f t="shared" si="2"/>
        <v>275237</v>
      </c>
      <c r="G71" s="41">
        <f t="shared" si="0"/>
        <v>82.4062874251497</v>
      </c>
    </row>
    <row r="72" spans="1:7" ht="16.5" thickBot="1">
      <c r="A72" s="12"/>
      <c r="B72" s="13"/>
      <c r="C72" s="14" t="s">
        <v>20</v>
      </c>
      <c r="D72" s="30">
        <v>419000</v>
      </c>
      <c r="E72" s="28">
        <v>334000</v>
      </c>
      <c r="F72" s="28">
        <v>275237</v>
      </c>
      <c r="G72" s="41">
        <f t="shared" si="0"/>
        <v>82.4062874251497</v>
      </c>
    </row>
    <row r="73" spans="1:7" ht="16.5" thickBot="1">
      <c r="A73" s="9" t="s">
        <v>82</v>
      </c>
      <c r="B73" s="10"/>
      <c r="C73" s="11" t="s">
        <v>83</v>
      </c>
      <c r="D73" s="27">
        <f>D74</f>
        <v>729850</v>
      </c>
      <c r="E73" s="27">
        <f>E74</f>
        <v>11240</v>
      </c>
      <c r="F73" s="27"/>
      <c r="G73" s="41">
        <f aca="true" t="shared" si="3" ref="G73:G136">(F73/E73)*100</f>
        <v>0</v>
      </c>
    </row>
    <row r="74" spans="1:7" ht="16.5" thickBot="1">
      <c r="A74" s="9"/>
      <c r="B74" s="13" t="s">
        <v>84</v>
      </c>
      <c r="C74" s="14" t="s">
        <v>85</v>
      </c>
      <c r="D74" s="28">
        <f>D76</f>
        <v>729850</v>
      </c>
      <c r="E74" s="28">
        <f>E76</f>
        <v>11240</v>
      </c>
      <c r="F74" s="27"/>
      <c r="G74" s="41">
        <f t="shared" si="3"/>
        <v>0</v>
      </c>
    </row>
    <row r="75" spans="1:7" ht="16.5" thickBot="1">
      <c r="A75" s="40"/>
      <c r="B75" s="19"/>
      <c r="C75" s="48" t="s">
        <v>196</v>
      </c>
      <c r="D75" s="35">
        <v>532850</v>
      </c>
      <c r="E75" s="35"/>
      <c r="F75" s="46"/>
      <c r="G75" s="41">
        <v>0</v>
      </c>
    </row>
    <row r="76" spans="1:7" ht="16.5" thickBot="1">
      <c r="A76" s="40"/>
      <c r="B76" s="19"/>
      <c r="C76" s="20" t="s">
        <v>190</v>
      </c>
      <c r="D76" s="35">
        <v>729850</v>
      </c>
      <c r="E76" s="35">
        <v>11240</v>
      </c>
      <c r="F76" s="46"/>
      <c r="G76" s="41">
        <f t="shared" si="3"/>
        <v>0</v>
      </c>
    </row>
    <row r="77" spans="1:7" ht="16.5" thickBot="1">
      <c r="A77" s="9"/>
      <c r="B77" s="13"/>
      <c r="C77" s="14" t="s">
        <v>191</v>
      </c>
      <c r="D77" s="28">
        <v>97000</v>
      </c>
      <c r="E77" s="28"/>
      <c r="F77" s="27"/>
      <c r="G77" s="41">
        <v>0</v>
      </c>
    </row>
    <row r="78" spans="1:7" ht="16.5" thickBot="1">
      <c r="A78" s="9" t="s">
        <v>86</v>
      </c>
      <c r="B78" s="10"/>
      <c r="C78" s="11" t="s">
        <v>87</v>
      </c>
      <c r="D78" s="29">
        <f>D79+D83+D87+D91+D93+D98+D101+D104+D107+D110</f>
        <v>9008100</v>
      </c>
      <c r="E78" s="27">
        <f>E79+E83+E87+E91+E93+E98+E101+E104+E107+E110</f>
        <v>9904145</v>
      </c>
      <c r="F78" s="27">
        <f>F79+F83+F87+F91+F93+F98+F101+F107+F110+F104</f>
        <v>9694815</v>
      </c>
      <c r="G78" s="41">
        <f t="shared" si="3"/>
        <v>97.88644047517478</v>
      </c>
    </row>
    <row r="79" spans="1:7" ht="16.5" thickBot="1">
      <c r="A79" s="15"/>
      <c r="B79" s="16" t="s">
        <v>88</v>
      </c>
      <c r="C79" s="17" t="s">
        <v>89</v>
      </c>
      <c r="D79" s="33">
        <f>D80</f>
        <v>678170</v>
      </c>
      <c r="E79" s="37">
        <f>E80</f>
        <v>726307</v>
      </c>
      <c r="F79" s="28">
        <f>F80</f>
        <v>714038</v>
      </c>
      <c r="G79" s="41">
        <f t="shared" si="3"/>
        <v>98.31076941293419</v>
      </c>
    </row>
    <row r="80" spans="1:7" ht="16.5" thickBot="1">
      <c r="A80" s="18"/>
      <c r="B80" s="19"/>
      <c r="C80" s="20" t="s">
        <v>20</v>
      </c>
      <c r="D80" s="32">
        <v>678170</v>
      </c>
      <c r="E80" s="35">
        <v>726307</v>
      </c>
      <c r="F80" s="28">
        <v>714038</v>
      </c>
      <c r="G80" s="41">
        <f t="shared" si="3"/>
        <v>98.31076941293419</v>
      </c>
    </row>
    <row r="81" spans="1:7" ht="16.5" thickBot="1">
      <c r="A81" s="12"/>
      <c r="B81" s="13"/>
      <c r="C81" s="14" t="s">
        <v>30</v>
      </c>
      <c r="D81" s="30">
        <v>201180</v>
      </c>
      <c r="E81" s="28">
        <v>234921</v>
      </c>
      <c r="F81" s="28">
        <v>222748</v>
      </c>
      <c r="G81" s="41">
        <f t="shared" si="3"/>
        <v>94.81825805270708</v>
      </c>
    </row>
    <row r="82" spans="1:7" ht="16.5" thickBot="1">
      <c r="A82" s="12"/>
      <c r="B82" s="13"/>
      <c r="C82" s="14" t="s">
        <v>90</v>
      </c>
      <c r="D82" s="30">
        <v>455340</v>
      </c>
      <c r="E82" s="28">
        <v>467064</v>
      </c>
      <c r="F82" s="28">
        <v>467064</v>
      </c>
      <c r="G82" s="41">
        <f t="shared" si="3"/>
        <v>100</v>
      </c>
    </row>
    <row r="83" spans="1:7" ht="16.5" thickBot="1">
      <c r="A83" s="12"/>
      <c r="B83" s="13" t="s">
        <v>91</v>
      </c>
      <c r="C83" s="14" t="s">
        <v>92</v>
      </c>
      <c r="D83" s="30">
        <f>D84</f>
        <v>2750210</v>
      </c>
      <c r="E83" s="28">
        <f>E84+E86</f>
        <v>2565704</v>
      </c>
      <c r="F83" s="28">
        <f>F84+F86</f>
        <v>2565132</v>
      </c>
      <c r="G83" s="41">
        <f t="shared" si="3"/>
        <v>99.97770592398811</v>
      </c>
    </row>
    <row r="84" spans="1:7" ht="16.5" thickBot="1">
      <c r="A84" s="18"/>
      <c r="B84" s="19"/>
      <c r="C84" s="20" t="s">
        <v>20</v>
      </c>
      <c r="D84" s="32">
        <v>2750210</v>
      </c>
      <c r="E84" s="35">
        <v>2562944</v>
      </c>
      <c r="F84" s="35">
        <v>2562372</v>
      </c>
      <c r="G84" s="42">
        <f t="shared" si="3"/>
        <v>99.97768191579684</v>
      </c>
    </row>
    <row r="85" spans="1:7" ht="16.5" thickBot="1">
      <c r="A85" s="18"/>
      <c r="B85" s="19"/>
      <c r="C85" s="20" t="s">
        <v>30</v>
      </c>
      <c r="D85" s="32">
        <v>2235100</v>
      </c>
      <c r="E85" s="35">
        <v>2188823</v>
      </c>
      <c r="F85" s="35">
        <v>2188822</v>
      </c>
      <c r="G85" s="42">
        <f t="shared" si="3"/>
        <v>99.99995431334557</v>
      </c>
    </row>
    <row r="86" spans="1:7" ht="16.5" thickBot="1">
      <c r="A86" s="18"/>
      <c r="B86" s="19"/>
      <c r="C86" s="20" t="s">
        <v>74</v>
      </c>
      <c r="D86" s="35"/>
      <c r="E86" s="35">
        <v>2760</v>
      </c>
      <c r="F86" s="35">
        <v>2760</v>
      </c>
      <c r="G86" s="42">
        <f t="shared" si="3"/>
        <v>100</v>
      </c>
    </row>
    <row r="87" spans="1:7" ht="16.5" thickBot="1">
      <c r="A87" s="12"/>
      <c r="B87" s="13" t="s">
        <v>93</v>
      </c>
      <c r="C87" s="14" t="s">
        <v>94</v>
      </c>
      <c r="D87" s="30">
        <f>D88</f>
        <v>949950</v>
      </c>
      <c r="E87" s="28">
        <f>E88</f>
        <v>1031997</v>
      </c>
      <c r="F87" s="28">
        <f>F88</f>
        <v>1001432</v>
      </c>
      <c r="G87" s="41">
        <f t="shared" si="3"/>
        <v>97.03826658410829</v>
      </c>
    </row>
    <row r="88" spans="1:7" ht="16.5" thickBot="1">
      <c r="A88" s="12"/>
      <c r="B88" s="13"/>
      <c r="C88" s="14" t="s">
        <v>20</v>
      </c>
      <c r="D88" s="30">
        <v>949950</v>
      </c>
      <c r="E88" s="28">
        <v>1031997</v>
      </c>
      <c r="F88" s="28">
        <v>1001432</v>
      </c>
      <c r="G88" s="41">
        <f t="shared" si="3"/>
        <v>97.03826658410829</v>
      </c>
    </row>
    <row r="89" spans="1:7" ht="16.5" thickBot="1">
      <c r="A89" s="12"/>
      <c r="B89" s="13"/>
      <c r="C89" s="14" t="s">
        <v>30</v>
      </c>
      <c r="D89" s="30">
        <v>714490</v>
      </c>
      <c r="E89" s="28">
        <v>768935</v>
      </c>
      <c r="F89" s="28">
        <v>739932</v>
      </c>
      <c r="G89" s="41">
        <f t="shared" si="3"/>
        <v>96.22815972741519</v>
      </c>
    </row>
    <row r="90" spans="1:7" ht="16.5" thickBot="1">
      <c r="A90" s="12"/>
      <c r="B90" s="13"/>
      <c r="C90" s="14" t="s">
        <v>95</v>
      </c>
      <c r="D90" s="30">
        <v>118460</v>
      </c>
      <c r="E90" s="28">
        <v>143456</v>
      </c>
      <c r="F90" s="28">
        <v>143456</v>
      </c>
      <c r="G90" s="41">
        <f t="shared" si="3"/>
        <v>100</v>
      </c>
    </row>
    <row r="91" spans="1:7" ht="16.5" thickBot="1">
      <c r="A91" s="12"/>
      <c r="B91" s="13" t="s">
        <v>96</v>
      </c>
      <c r="C91" s="14" t="s">
        <v>97</v>
      </c>
      <c r="D91" s="30">
        <f>D92</f>
        <v>22880</v>
      </c>
      <c r="E91" s="28">
        <f>E92</f>
        <v>20966</v>
      </c>
      <c r="F91" s="28">
        <f>F92</f>
        <v>18971</v>
      </c>
      <c r="G91" s="41">
        <f t="shared" si="3"/>
        <v>90.484594104741</v>
      </c>
    </row>
    <row r="92" spans="1:7" ht="16.5" thickBot="1">
      <c r="A92" s="12"/>
      <c r="B92" s="13"/>
      <c r="C92" s="14" t="s">
        <v>98</v>
      </c>
      <c r="D92" s="30">
        <v>22880</v>
      </c>
      <c r="E92" s="28">
        <v>20966</v>
      </c>
      <c r="F92" s="28">
        <v>18971</v>
      </c>
      <c r="G92" s="41">
        <f t="shared" si="3"/>
        <v>90.484594104741</v>
      </c>
    </row>
    <row r="93" spans="1:7" ht="16.5" thickBot="1">
      <c r="A93" s="12"/>
      <c r="B93" s="13" t="s">
        <v>99</v>
      </c>
      <c r="C93" s="14" t="s">
        <v>100</v>
      </c>
      <c r="D93" s="30">
        <f>D94</f>
        <v>2867200</v>
      </c>
      <c r="E93" s="28">
        <f>E94+E97</f>
        <v>3641911</v>
      </c>
      <c r="F93" s="28">
        <f>F94+F97</f>
        <v>3539714</v>
      </c>
      <c r="G93" s="41">
        <f t="shared" si="3"/>
        <v>97.193863331641</v>
      </c>
    </row>
    <row r="94" spans="1:7" ht="16.5" thickBot="1">
      <c r="A94" s="12"/>
      <c r="B94" s="13"/>
      <c r="C94" s="14" t="s">
        <v>20</v>
      </c>
      <c r="D94" s="30">
        <v>2867200</v>
      </c>
      <c r="E94" s="28">
        <v>3640161</v>
      </c>
      <c r="F94" s="28">
        <v>3537974</v>
      </c>
      <c r="G94" s="41">
        <f t="shared" si="3"/>
        <v>97.19278900026674</v>
      </c>
    </row>
    <row r="95" spans="1:7" ht="16.5" thickBot="1">
      <c r="A95" s="12"/>
      <c r="B95" s="13"/>
      <c r="C95" s="14" t="s">
        <v>30</v>
      </c>
      <c r="D95" s="30">
        <v>2404400</v>
      </c>
      <c r="E95" s="28">
        <v>2443722</v>
      </c>
      <c r="F95" s="28">
        <v>2355931</v>
      </c>
      <c r="G95" s="41">
        <f t="shared" si="3"/>
        <v>96.40748824948173</v>
      </c>
    </row>
    <row r="96" spans="1:7" ht="16.5" thickBot="1">
      <c r="A96" s="12"/>
      <c r="B96" s="13"/>
      <c r="C96" s="14" t="s">
        <v>95</v>
      </c>
      <c r="D96" s="30">
        <v>30050</v>
      </c>
      <c r="E96" s="28">
        <v>15108</v>
      </c>
      <c r="F96" s="28">
        <v>15108</v>
      </c>
      <c r="G96" s="41">
        <f t="shared" si="3"/>
        <v>100</v>
      </c>
    </row>
    <row r="97" spans="1:7" ht="16.5" thickBot="1">
      <c r="A97" s="12"/>
      <c r="B97" s="13"/>
      <c r="C97" s="14" t="s">
        <v>34</v>
      </c>
      <c r="D97" s="28"/>
      <c r="E97" s="28">
        <v>1750</v>
      </c>
      <c r="F97" s="28">
        <v>1740</v>
      </c>
      <c r="G97" s="41">
        <f t="shared" si="3"/>
        <v>99.42857142857143</v>
      </c>
    </row>
    <row r="98" spans="1:7" ht="16.5" thickBot="1">
      <c r="A98" s="12"/>
      <c r="B98" s="13" t="s">
        <v>101</v>
      </c>
      <c r="C98" s="14" t="s">
        <v>102</v>
      </c>
      <c r="D98" s="30">
        <f>D99</f>
        <v>517610</v>
      </c>
      <c r="E98" s="28">
        <f>E99</f>
        <v>549573</v>
      </c>
      <c r="F98" s="28">
        <f>F99</f>
        <v>532631</v>
      </c>
      <c r="G98" s="41">
        <f t="shared" si="3"/>
        <v>96.91724302321984</v>
      </c>
    </row>
    <row r="99" spans="1:7" ht="16.5" thickBot="1">
      <c r="A99" s="12"/>
      <c r="B99" s="13"/>
      <c r="C99" s="14" t="s">
        <v>20</v>
      </c>
      <c r="D99" s="30">
        <v>517610</v>
      </c>
      <c r="E99" s="28">
        <v>549573</v>
      </c>
      <c r="F99" s="28">
        <v>532631</v>
      </c>
      <c r="G99" s="41">
        <f t="shared" si="3"/>
        <v>96.91724302321984</v>
      </c>
    </row>
    <row r="100" spans="1:7" ht="16.5" thickBot="1">
      <c r="A100" s="12"/>
      <c r="B100" s="13"/>
      <c r="C100" s="14" t="s">
        <v>30</v>
      </c>
      <c r="D100" s="30">
        <v>445970</v>
      </c>
      <c r="E100" s="28">
        <v>469570</v>
      </c>
      <c r="F100" s="28">
        <v>452969</v>
      </c>
      <c r="G100" s="41">
        <f t="shared" si="3"/>
        <v>96.46463786016994</v>
      </c>
    </row>
    <row r="101" spans="1:7" ht="16.5" thickBot="1">
      <c r="A101" s="12"/>
      <c r="B101" s="13" t="s">
        <v>103</v>
      </c>
      <c r="C101" s="14" t="s">
        <v>104</v>
      </c>
      <c r="D101" s="30">
        <f>D102</f>
        <v>864220</v>
      </c>
      <c r="E101" s="28">
        <f>E102</f>
        <v>983718</v>
      </c>
      <c r="F101" s="28">
        <f>F102</f>
        <v>956512</v>
      </c>
      <c r="G101" s="41">
        <f t="shared" si="3"/>
        <v>97.23437001254425</v>
      </c>
    </row>
    <row r="102" spans="1:7" ht="16.5" thickBot="1">
      <c r="A102" s="12"/>
      <c r="B102" s="13"/>
      <c r="C102" s="14" t="s">
        <v>20</v>
      </c>
      <c r="D102" s="30">
        <v>864220</v>
      </c>
      <c r="E102" s="28">
        <v>983718</v>
      </c>
      <c r="F102" s="28">
        <v>956512</v>
      </c>
      <c r="G102" s="41">
        <f t="shared" si="3"/>
        <v>97.23437001254425</v>
      </c>
    </row>
    <row r="103" spans="1:7" ht="16.5" thickBot="1">
      <c r="A103" s="18"/>
      <c r="B103" s="19"/>
      <c r="C103" s="20" t="s">
        <v>30</v>
      </c>
      <c r="D103" s="32">
        <v>686910</v>
      </c>
      <c r="E103" s="35">
        <v>759515</v>
      </c>
      <c r="F103" s="35">
        <v>734952</v>
      </c>
      <c r="G103" s="41">
        <f t="shared" si="3"/>
        <v>96.76596248922009</v>
      </c>
    </row>
    <row r="104" spans="1:7" ht="16.5" thickBot="1">
      <c r="A104" s="12"/>
      <c r="B104" s="13" t="s">
        <v>105</v>
      </c>
      <c r="C104" s="14" t="s">
        <v>106</v>
      </c>
      <c r="D104" s="30">
        <f>D105</f>
        <v>173560</v>
      </c>
      <c r="E104" s="28">
        <f>E105</f>
        <v>198071</v>
      </c>
      <c r="F104" s="28">
        <f>F105</f>
        <v>192970</v>
      </c>
      <c r="G104" s="41">
        <f t="shared" si="3"/>
        <v>97.42466085393622</v>
      </c>
    </row>
    <row r="105" spans="1:7" ht="16.5" thickBot="1">
      <c r="A105" s="12"/>
      <c r="B105" s="13"/>
      <c r="C105" s="14" t="s">
        <v>58</v>
      </c>
      <c r="D105" s="30">
        <v>173560</v>
      </c>
      <c r="E105" s="28">
        <v>198071</v>
      </c>
      <c r="F105" s="28">
        <v>192970</v>
      </c>
      <c r="G105" s="41">
        <f t="shared" si="3"/>
        <v>97.42466085393622</v>
      </c>
    </row>
    <row r="106" spans="1:7" ht="16.5" thickBot="1">
      <c r="A106" s="12"/>
      <c r="B106" s="13"/>
      <c r="C106" s="14" t="s">
        <v>107</v>
      </c>
      <c r="D106" s="30">
        <v>116110</v>
      </c>
      <c r="E106" s="28">
        <v>114871</v>
      </c>
      <c r="F106" s="28">
        <v>110792</v>
      </c>
      <c r="G106" s="41">
        <f t="shared" si="3"/>
        <v>96.4490602501937</v>
      </c>
    </row>
    <row r="107" spans="1:7" ht="16.5" thickBot="1">
      <c r="A107" s="12"/>
      <c r="B107" s="13" t="s">
        <v>108</v>
      </c>
      <c r="C107" s="14" t="s">
        <v>109</v>
      </c>
      <c r="D107" s="30">
        <f>D108</f>
        <v>45180</v>
      </c>
      <c r="E107" s="28">
        <f>E108</f>
        <v>45180</v>
      </c>
      <c r="F107" s="28">
        <f>F108</f>
        <v>39501</v>
      </c>
      <c r="G107" s="41">
        <f t="shared" si="3"/>
        <v>87.43027888446215</v>
      </c>
    </row>
    <row r="108" spans="1:7" ht="16.5" thickBot="1">
      <c r="A108" s="12"/>
      <c r="B108" s="13"/>
      <c r="C108" s="14" t="s">
        <v>65</v>
      </c>
      <c r="D108" s="30">
        <v>45180</v>
      </c>
      <c r="E108" s="28">
        <v>45180</v>
      </c>
      <c r="F108" s="28">
        <v>39501</v>
      </c>
      <c r="G108" s="41">
        <f t="shared" si="3"/>
        <v>87.43027888446215</v>
      </c>
    </row>
    <row r="109" spans="1:7" ht="16.5" thickBot="1">
      <c r="A109" s="12"/>
      <c r="B109" s="13"/>
      <c r="C109" s="14" t="s">
        <v>107</v>
      </c>
      <c r="D109" s="30"/>
      <c r="E109" s="28">
        <v>2380</v>
      </c>
      <c r="F109" s="28">
        <v>2380</v>
      </c>
      <c r="G109" s="41">
        <f t="shared" si="3"/>
        <v>100</v>
      </c>
    </row>
    <row r="110" spans="1:7" ht="16.5" thickBot="1">
      <c r="A110" s="12"/>
      <c r="B110" s="13" t="s">
        <v>110</v>
      </c>
      <c r="C110" s="14" t="s">
        <v>15</v>
      </c>
      <c r="D110" s="30">
        <f>D111</f>
        <v>139120</v>
      </c>
      <c r="E110" s="28">
        <f>E111</f>
        <v>140718</v>
      </c>
      <c r="F110" s="28">
        <f>F111</f>
        <v>133914</v>
      </c>
      <c r="G110" s="41">
        <f t="shared" si="3"/>
        <v>95.16479768046732</v>
      </c>
    </row>
    <row r="111" spans="1:7" ht="16.5" thickBot="1">
      <c r="A111" s="12"/>
      <c r="B111" s="13"/>
      <c r="C111" s="14" t="s">
        <v>20</v>
      </c>
      <c r="D111" s="30">
        <v>139120</v>
      </c>
      <c r="E111" s="28">
        <v>140718</v>
      </c>
      <c r="F111" s="28">
        <v>133914</v>
      </c>
      <c r="G111" s="41">
        <f t="shared" si="3"/>
        <v>95.16479768046732</v>
      </c>
    </row>
    <row r="112" spans="1:7" ht="16.5" thickBot="1">
      <c r="A112" s="18"/>
      <c r="B112" s="18"/>
      <c r="C112" s="20" t="s">
        <v>107</v>
      </c>
      <c r="D112" s="32">
        <v>14450</v>
      </c>
      <c r="E112" s="35">
        <v>3400</v>
      </c>
      <c r="F112" s="35">
        <v>1422</v>
      </c>
      <c r="G112" s="42">
        <f t="shared" si="3"/>
        <v>41.8235294117647</v>
      </c>
    </row>
    <row r="113" spans="1:7" ht="16.5" thickBot="1">
      <c r="A113" s="40" t="s">
        <v>111</v>
      </c>
      <c r="B113" s="43"/>
      <c r="C113" s="44" t="s">
        <v>112</v>
      </c>
      <c r="D113" s="45">
        <f>D114+D116+D118+D120</f>
        <v>11712000</v>
      </c>
      <c r="E113" s="46">
        <f>E114+E116+E118+E120+E122</f>
        <v>8445734</v>
      </c>
      <c r="F113" s="46">
        <f>F114+F116+F118+F120</f>
        <v>8364112</v>
      </c>
      <c r="G113" s="42">
        <f t="shared" si="3"/>
        <v>99.03357126805082</v>
      </c>
    </row>
    <row r="114" spans="1:7" ht="16.5" thickBot="1">
      <c r="A114" s="18"/>
      <c r="B114" s="19" t="s">
        <v>113</v>
      </c>
      <c r="C114" s="20" t="s">
        <v>114</v>
      </c>
      <c r="D114" s="32">
        <f>D115</f>
        <v>10000000</v>
      </c>
      <c r="E114" s="35">
        <f>E115</f>
        <v>6802700</v>
      </c>
      <c r="F114" s="35">
        <f>F115</f>
        <v>6740666</v>
      </c>
      <c r="G114" s="42">
        <f t="shared" si="3"/>
        <v>99.08809737310186</v>
      </c>
    </row>
    <row r="115" spans="1:7" ht="16.5" thickBot="1">
      <c r="A115" s="12"/>
      <c r="B115" s="13"/>
      <c r="C115" s="14" t="s">
        <v>115</v>
      </c>
      <c r="D115" s="30">
        <v>10000000</v>
      </c>
      <c r="E115" s="28">
        <v>6802700</v>
      </c>
      <c r="F115" s="28">
        <v>6740666</v>
      </c>
      <c r="G115" s="41">
        <f t="shared" si="3"/>
        <v>99.08809737310186</v>
      </c>
    </row>
    <row r="116" spans="1:7" ht="16.5" thickBot="1">
      <c r="A116" s="12"/>
      <c r="B116" s="13" t="s">
        <v>116</v>
      </c>
      <c r="C116" s="14" t="s">
        <v>117</v>
      </c>
      <c r="D116" s="30">
        <f>D117</f>
        <v>50000</v>
      </c>
      <c r="E116" s="28">
        <f>E117</f>
        <v>50000</v>
      </c>
      <c r="F116" s="28">
        <f>F117</f>
        <v>50000</v>
      </c>
      <c r="G116" s="41">
        <f t="shared" si="3"/>
        <v>100</v>
      </c>
    </row>
    <row r="117" spans="1:7" ht="16.5" thickBot="1">
      <c r="A117" s="12"/>
      <c r="B117" s="13"/>
      <c r="C117" s="14" t="s">
        <v>74</v>
      </c>
      <c r="D117" s="30">
        <v>50000</v>
      </c>
      <c r="E117" s="28">
        <v>50000</v>
      </c>
      <c r="F117" s="28">
        <v>50000</v>
      </c>
      <c r="G117" s="41">
        <f t="shared" si="3"/>
        <v>100</v>
      </c>
    </row>
    <row r="118" spans="1:7" ht="16.5" thickBot="1">
      <c r="A118" s="12"/>
      <c r="B118" s="13" t="s">
        <v>118</v>
      </c>
      <c r="C118" s="14" t="s">
        <v>119</v>
      </c>
      <c r="D118" s="30">
        <f>D119</f>
        <v>5000</v>
      </c>
      <c r="E118" s="28">
        <f>E119</f>
        <v>5000</v>
      </c>
      <c r="F118" s="28">
        <f>F119</f>
        <v>5000</v>
      </c>
      <c r="G118" s="41">
        <f t="shared" si="3"/>
        <v>100</v>
      </c>
    </row>
    <row r="119" spans="1:7" ht="16.5" thickBot="1">
      <c r="A119" s="12"/>
      <c r="B119" s="13"/>
      <c r="C119" s="14" t="s">
        <v>20</v>
      </c>
      <c r="D119" s="30">
        <v>5000</v>
      </c>
      <c r="E119" s="28">
        <v>5000</v>
      </c>
      <c r="F119" s="28">
        <v>5000</v>
      </c>
      <c r="G119" s="41">
        <f t="shared" si="3"/>
        <v>100</v>
      </c>
    </row>
    <row r="120" spans="1:7" ht="33" customHeight="1" thickBot="1">
      <c r="A120" s="23"/>
      <c r="B120" s="23" t="s">
        <v>120</v>
      </c>
      <c r="C120" s="24" t="s">
        <v>121</v>
      </c>
      <c r="D120" s="33">
        <f>D121</f>
        <v>1657000</v>
      </c>
      <c r="E120" s="38">
        <f>E121</f>
        <v>1584984</v>
      </c>
      <c r="F120" s="28">
        <f>F121</f>
        <v>1568446</v>
      </c>
      <c r="G120" s="41">
        <f t="shared" si="3"/>
        <v>98.95658252701605</v>
      </c>
    </row>
    <row r="121" spans="1:7" ht="16.5" thickBot="1">
      <c r="A121" s="18"/>
      <c r="B121" s="19"/>
      <c r="C121" s="20" t="s">
        <v>20</v>
      </c>
      <c r="D121" s="32">
        <v>1657000</v>
      </c>
      <c r="E121" s="35">
        <v>1584984</v>
      </c>
      <c r="F121" s="28">
        <v>1568446</v>
      </c>
      <c r="G121" s="41">
        <f t="shared" si="3"/>
        <v>98.95658252701605</v>
      </c>
    </row>
    <row r="122" spans="1:7" ht="16.5" thickBot="1">
      <c r="A122" s="12"/>
      <c r="B122" s="13">
        <v>85195</v>
      </c>
      <c r="C122" s="14" t="s">
        <v>15</v>
      </c>
      <c r="D122" s="30"/>
      <c r="E122" s="28">
        <v>3050</v>
      </c>
      <c r="F122" s="28"/>
      <c r="G122" s="41">
        <f t="shared" si="3"/>
        <v>0</v>
      </c>
    </row>
    <row r="123" spans="1:7" ht="16.5" thickBot="1">
      <c r="A123" s="12"/>
      <c r="B123" s="13"/>
      <c r="C123" s="14" t="s">
        <v>20</v>
      </c>
      <c r="D123" s="30"/>
      <c r="E123" s="28">
        <v>3050</v>
      </c>
      <c r="F123" s="28"/>
      <c r="G123" s="41">
        <f t="shared" si="3"/>
        <v>0</v>
      </c>
    </row>
    <row r="124" spans="1:7" ht="16.5" thickBot="1">
      <c r="A124" s="9" t="s">
        <v>122</v>
      </c>
      <c r="B124" s="10"/>
      <c r="C124" s="11" t="s">
        <v>123</v>
      </c>
      <c r="D124" s="29">
        <f>D125+D130+D135+D139+D143</f>
        <v>12984460</v>
      </c>
      <c r="E124" s="27">
        <f>E125+E130+E135+E139+E143</f>
        <v>13570024</v>
      </c>
      <c r="F124" s="27">
        <f>F125+F130+F135+F139+F143</f>
        <v>13377144</v>
      </c>
      <c r="G124" s="41">
        <f t="shared" si="3"/>
        <v>98.57863184324508</v>
      </c>
    </row>
    <row r="125" spans="1:7" ht="16.5" thickBot="1">
      <c r="A125" s="12"/>
      <c r="B125" s="13" t="s">
        <v>124</v>
      </c>
      <c r="C125" s="14" t="s">
        <v>125</v>
      </c>
      <c r="D125" s="30">
        <f>D126</f>
        <v>1651960</v>
      </c>
      <c r="E125" s="28">
        <f>E126</f>
        <v>1587122</v>
      </c>
      <c r="F125" s="28">
        <f>F126</f>
        <v>1564919</v>
      </c>
      <c r="G125" s="41">
        <f t="shared" si="3"/>
        <v>98.60105272310508</v>
      </c>
    </row>
    <row r="126" spans="1:7" ht="16.5" thickBot="1">
      <c r="A126" s="12"/>
      <c r="B126" s="13"/>
      <c r="C126" s="14" t="s">
        <v>20</v>
      </c>
      <c r="D126" s="30">
        <v>1651960</v>
      </c>
      <c r="E126" s="28">
        <v>1587122</v>
      </c>
      <c r="F126" s="28">
        <v>1564919</v>
      </c>
      <c r="G126" s="41">
        <f t="shared" si="3"/>
        <v>98.60105272310508</v>
      </c>
    </row>
    <row r="127" spans="1:7" ht="16.5" thickBot="1">
      <c r="A127" s="12"/>
      <c r="B127" s="13"/>
      <c r="C127" s="14" t="s">
        <v>126</v>
      </c>
      <c r="D127" s="30">
        <v>665000</v>
      </c>
      <c r="E127" s="28">
        <v>649716</v>
      </c>
      <c r="F127" s="28">
        <v>627513</v>
      </c>
      <c r="G127" s="41">
        <f t="shared" si="3"/>
        <v>96.58266073176588</v>
      </c>
    </row>
    <row r="128" spans="1:7" ht="16.5" thickBot="1">
      <c r="A128" s="12"/>
      <c r="B128" s="13"/>
      <c r="C128" s="14" t="s">
        <v>192</v>
      </c>
      <c r="D128" s="30"/>
      <c r="E128" s="28"/>
      <c r="F128" s="28"/>
      <c r="G128" s="41">
        <v>0</v>
      </c>
    </row>
    <row r="129" spans="1:7" ht="16.5" thickBot="1">
      <c r="A129" s="12"/>
      <c r="B129" s="13"/>
      <c r="C129" s="14" t="s">
        <v>193</v>
      </c>
      <c r="D129" s="28">
        <v>213600</v>
      </c>
      <c r="E129" s="28">
        <v>183497</v>
      </c>
      <c r="F129" s="28">
        <v>183497</v>
      </c>
      <c r="G129" s="41">
        <f t="shared" si="3"/>
        <v>100</v>
      </c>
    </row>
    <row r="130" spans="1:7" ht="16.5" thickBot="1">
      <c r="A130" s="12"/>
      <c r="B130" s="13" t="s">
        <v>127</v>
      </c>
      <c r="C130" s="14" t="s">
        <v>128</v>
      </c>
      <c r="D130" s="30">
        <f>D131+D134</f>
        <v>9293440</v>
      </c>
      <c r="E130" s="28">
        <f>E131+E134</f>
        <v>10073400</v>
      </c>
      <c r="F130" s="28">
        <f>F131+F134</f>
        <v>9922343</v>
      </c>
      <c r="G130" s="41">
        <f t="shared" si="3"/>
        <v>98.50043679393254</v>
      </c>
    </row>
    <row r="131" spans="1:7" ht="16.5" thickBot="1">
      <c r="A131" s="12"/>
      <c r="B131" s="13"/>
      <c r="C131" s="14" t="s">
        <v>20</v>
      </c>
      <c r="D131" s="30">
        <v>7685440</v>
      </c>
      <c r="E131" s="28">
        <v>8356040</v>
      </c>
      <c r="F131" s="28">
        <v>8213118</v>
      </c>
      <c r="G131" s="41">
        <f t="shared" si="3"/>
        <v>98.28959650743654</v>
      </c>
    </row>
    <row r="132" spans="1:7" ht="16.5" thickBot="1">
      <c r="A132" s="12"/>
      <c r="B132" s="13"/>
      <c r="C132" s="14" t="s">
        <v>30</v>
      </c>
      <c r="D132" s="30">
        <v>3919900</v>
      </c>
      <c r="E132" s="28">
        <v>4192287</v>
      </c>
      <c r="F132" s="28">
        <v>4054458</v>
      </c>
      <c r="G132" s="41">
        <f t="shared" si="3"/>
        <v>96.71231955254972</v>
      </c>
    </row>
    <row r="133" spans="1:7" ht="19.5" customHeight="1" thickBot="1">
      <c r="A133" s="47"/>
      <c r="B133" s="20"/>
      <c r="C133" s="48" t="s">
        <v>197</v>
      </c>
      <c r="D133" s="32">
        <v>890309</v>
      </c>
      <c r="E133" s="35">
        <v>1000649</v>
      </c>
      <c r="F133" s="35">
        <v>999342</v>
      </c>
      <c r="G133" s="41">
        <f t="shared" si="3"/>
        <v>99.86938476928474</v>
      </c>
    </row>
    <row r="134" spans="1:7" ht="16.5" thickBot="1">
      <c r="A134" s="18"/>
      <c r="B134" s="19"/>
      <c r="C134" s="20" t="s">
        <v>31</v>
      </c>
      <c r="D134" s="32">
        <v>1608000</v>
      </c>
      <c r="E134" s="35">
        <v>1717360</v>
      </c>
      <c r="F134" s="35">
        <v>1709225</v>
      </c>
      <c r="G134" s="41">
        <f t="shared" si="3"/>
        <v>99.52630782130713</v>
      </c>
    </row>
    <row r="135" spans="1:7" ht="16.5" thickBot="1">
      <c r="A135" s="12"/>
      <c r="B135" s="13" t="s">
        <v>129</v>
      </c>
      <c r="C135" s="14" t="s">
        <v>130</v>
      </c>
      <c r="D135" s="30">
        <f>D136</f>
        <v>1600000</v>
      </c>
      <c r="E135" s="28">
        <f>E136</f>
        <v>1419500</v>
      </c>
      <c r="F135" s="28">
        <f>F136</f>
        <v>1415661</v>
      </c>
      <c r="G135" s="41">
        <f t="shared" si="3"/>
        <v>99.72955265938711</v>
      </c>
    </row>
    <row r="136" spans="1:7" ht="16.5" thickBot="1">
      <c r="A136" s="12"/>
      <c r="B136" s="13"/>
      <c r="C136" s="14" t="s">
        <v>20</v>
      </c>
      <c r="D136" s="30">
        <v>1600000</v>
      </c>
      <c r="E136" s="28">
        <v>1419500</v>
      </c>
      <c r="F136" s="28">
        <v>1415661</v>
      </c>
      <c r="G136" s="41">
        <f t="shared" si="3"/>
        <v>99.72955265938711</v>
      </c>
    </row>
    <row r="137" spans="1:7" ht="16.5" thickBot="1">
      <c r="A137" s="12"/>
      <c r="B137" s="13"/>
      <c r="C137" s="14" t="s">
        <v>131</v>
      </c>
      <c r="D137" s="30">
        <v>65000</v>
      </c>
      <c r="E137" s="28">
        <v>31660</v>
      </c>
      <c r="F137" s="28">
        <v>29740</v>
      </c>
      <c r="G137" s="41">
        <f aca="true" t="shared" si="4" ref="G137:G199">(F137/E137)*100</f>
        <v>93.93556538218573</v>
      </c>
    </row>
    <row r="138" spans="1:7" ht="16.5" thickBot="1">
      <c r="A138" s="12"/>
      <c r="B138" s="13"/>
      <c r="C138" s="14" t="s">
        <v>194</v>
      </c>
      <c r="D138" s="28"/>
      <c r="E138" s="28">
        <v>6484</v>
      </c>
      <c r="F138" s="28">
        <v>6484</v>
      </c>
      <c r="G138" s="41">
        <f t="shared" si="4"/>
        <v>100</v>
      </c>
    </row>
    <row r="139" spans="1:7" ht="16.5" thickBot="1">
      <c r="A139" s="18"/>
      <c r="B139" s="19" t="s">
        <v>132</v>
      </c>
      <c r="C139" s="20" t="s">
        <v>133</v>
      </c>
      <c r="D139" s="32">
        <f>D140</f>
        <v>437500</v>
      </c>
      <c r="E139" s="35">
        <f>E140+E142</f>
        <v>486838</v>
      </c>
      <c r="F139" s="35">
        <f>F140+F142</f>
        <v>471061</v>
      </c>
      <c r="G139" s="42">
        <f t="shared" si="4"/>
        <v>96.75929159186424</v>
      </c>
    </row>
    <row r="140" spans="1:7" ht="16.5" thickBot="1">
      <c r="A140" s="18"/>
      <c r="B140" s="19"/>
      <c r="C140" s="20" t="s">
        <v>20</v>
      </c>
      <c r="D140" s="32">
        <v>437500</v>
      </c>
      <c r="E140" s="35">
        <v>442538</v>
      </c>
      <c r="F140" s="35">
        <v>426761</v>
      </c>
      <c r="G140" s="42">
        <f t="shared" si="4"/>
        <v>96.43488242817565</v>
      </c>
    </row>
    <row r="141" spans="1:7" ht="16.5" thickBot="1">
      <c r="A141" s="18"/>
      <c r="B141" s="19"/>
      <c r="C141" s="20" t="s">
        <v>131</v>
      </c>
      <c r="D141" s="32">
        <v>357800</v>
      </c>
      <c r="E141" s="35">
        <v>359273</v>
      </c>
      <c r="F141" s="35">
        <v>345332</v>
      </c>
      <c r="G141" s="42">
        <f t="shared" si="4"/>
        <v>96.11966387677337</v>
      </c>
    </row>
    <row r="142" spans="1:7" ht="16.5" thickBot="1">
      <c r="A142" s="12"/>
      <c r="B142" s="13"/>
      <c r="C142" s="14" t="s">
        <v>74</v>
      </c>
      <c r="D142" s="30"/>
      <c r="E142" s="28">
        <v>44300</v>
      </c>
      <c r="F142" s="28">
        <v>44300</v>
      </c>
      <c r="G142" s="41">
        <f t="shared" si="4"/>
        <v>100</v>
      </c>
    </row>
    <row r="143" spans="1:7" ht="16.5" thickBot="1">
      <c r="A143" s="12"/>
      <c r="B143" s="13" t="s">
        <v>134</v>
      </c>
      <c r="C143" s="14" t="s">
        <v>15</v>
      </c>
      <c r="D143" s="30">
        <f>D144</f>
        <v>1560</v>
      </c>
      <c r="E143" s="28">
        <f>E144</f>
        <v>3164</v>
      </c>
      <c r="F143" s="28">
        <f>F144</f>
        <v>3160</v>
      </c>
      <c r="G143" s="41">
        <f t="shared" si="4"/>
        <v>99.87357774968395</v>
      </c>
    </row>
    <row r="144" spans="1:7" ht="16.5" thickBot="1">
      <c r="A144" s="12"/>
      <c r="B144" s="13"/>
      <c r="C144" s="14" t="s">
        <v>20</v>
      </c>
      <c r="D144" s="30">
        <v>1560</v>
      </c>
      <c r="E144" s="28">
        <v>3164</v>
      </c>
      <c r="F144" s="28">
        <v>3160</v>
      </c>
      <c r="G144" s="41">
        <f t="shared" si="4"/>
        <v>99.87357774968395</v>
      </c>
    </row>
    <row r="145" spans="1:7" ht="32.25" thickBot="1">
      <c r="A145" s="21" t="s">
        <v>135</v>
      </c>
      <c r="B145" s="21"/>
      <c r="C145" s="22" t="s">
        <v>136</v>
      </c>
      <c r="D145" s="31">
        <f>D146+D150</f>
        <v>1811645</v>
      </c>
      <c r="E145" s="34">
        <f>E148+E150+E154</f>
        <v>1919753</v>
      </c>
      <c r="F145" s="27">
        <f>F146+F150+F154+F148</f>
        <v>1854695</v>
      </c>
      <c r="G145" s="41">
        <f t="shared" si="4"/>
        <v>96.6111265355491</v>
      </c>
    </row>
    <row r="146" spans="1:7" ht="16.5" thickBot="1">
      <c r="A146" s="18"/>
      <c r="B146" s="19" t="s">
        <v>137</v>
      </c>
      <c r="C146" s="20" t="s">
        <v>138</v>
      </c>
      <c r="D146" s="32">
        <f>D147</f>
        <v>21645</v>
      </c>
      <c r="E146" s="35"/>
      <c r="F146" s="27"/>
      <c r="G146" s="41">
        <v>0</v>
      </c>
    </row>
    <row r="147" spans="1:7" ht="16.5" thickBot="1">
      <c r="A147" s="12"/>
      <c r="B147" s="13"/>
      <c r="C147" s="14" t="s">
        <v>65</v>
      </c>
      <c r="D147" s="30">
        <v>21645</v>
      </c>
      <c r="E147" s="28"/>
      <c r="F147" s="27"/>
      <c r="G147" s="41">
        <v>0</v>
      </c>
    </row>
    <row r="148" spans="1:7" ht="16.5" thickBot="1">
      <c r="A148" s="12"/>
      <c r="B148" s="13" t="s">
        <v>139</v>
      </c>
      <c r="C148" s="14" t="s">
        <v>140</v>
      </c>
      <c r="D148" s="30"/>
      <c r="E148" s="28">
        <f>E149</f>
        <v>8234</v>
      </c>
      <c r="F148" s="28">
        <f>F149</f>
        <v>8234</v>
      </c>
      <c r="G148" s="41">
        <f t="shared" si="4"/>
        <v>100</v>
      </c>
    </row>
    <row r="149" spans="1:7" ht="16.5" thickBot="1">
      <c r="A149" s="12"/>
      <c r="B149" s="13"/>
      <c r="C149" s="14" t="s">
        <v>65</v>
      </c>
      <c r="D149" s="30"/>
      <c r="E149" s="28">
        <v>8234</v>
      </c>
      <c r="F149" s="28">
        <v>8234</v>
      </c>
      <c r="G149" s="41">
        <f t="shared" si="4"/>
        <v>100</v>
      </c>
    </row>
    <row r="150" spans="1:7" ht="16.5" thickBot="1">
      <c r="A150" s="12"/>
      <c r="B150" s="13" t="s">
        <v>141</v>
      </c>
      <c r="C150" s="14" t="s">
        <v>142</v>
      </c>
      <c r="D150" s="30">
        <f>D151</f>
        <v>1790000</v>
      </c>
      <c r="E150" s="28">
        <f>E151</f>
        <v>1887434</v>
      </c>
      <c r="F150" s="28">
        <f>F151</f>
        <v>1822376</v>
      </c>
      <c r="G150" s="41">
        <f t="shared" si="4"/>
        <v>96.55309801561273</v>
      </c>
    </row>
    <row r="151" spans="1:7" ht="16.5" thickBot="1">
      <c r="A151" s="12"/>
      <c r="B151" s="13"/>
      <c r="C151" s="14" t="s">
        <v>20</v>
      </c>
      <c r="D151" s="30">
        <v>1790000</v>
      </c>
      <c r="E151" s="28">
        <v>1887434</v>
      </c>
      <c r="F151" s="28">
        <v>1822376</v>
      </c>
      <c r="G151" s="41">
        <f t="shared" si="4"/>
        <v>96.55309801561273</v>
      </c>
    </row>
    <row r="152" spans="1:7" ht="16.5" thickBot="1">
      <c r="A152" s="12"/>
      <c r="B152" s="13"/>
      <c r="C152" s="14" t="s">
        <v>30</v>
      </c>
      <c r="D152" s="30">
        <v>1590000</v>
      </c>
      <c r="E152" s="28">
        <v>1649364</v>
      </c>
      <c r="F152" s="28">
        <v>1584306</v>
      </c>
      <c r="G152" s="41">
        <f t="shared" si="4"/>
        <v>96.05557051081507</v>
      </c>
    </row>
    <row r="153" spans="1:7" ht="16.5" thickBot="1">
      <c r="A153" s="12"/>
      <c r="B153" s="13"/>
      <c r="C153" s="14" t="s">
        <v>31</v>
      </c>
      <c r="D153" s="28"/>
      <c r="E153" s="28"/>
      <c r="F153" s="27"/>
      <c r="G153" s="41">
        <v>0</v>
      </c>
    </row>
    <row r="154" spans="1:7" ht="16.5" thickBot="1">
      <c r="A154" s="12"/>
      <c r="B154" s="13">
        <v>85334</v>
      </c>
      <c r="C154" s="14" t="s">
        <v>203</v>
      </c>
      <c r="D154" s="28"/>
      <c r="E154" s="28">
        <f>E155</f>
        <v>24085</v>
      </c>
      <c r="F154" s="28">
        <f>F155</f>
        <v>24085</v>
      </c>
      <c r="G154" s="41">
        <f t="shared" si="4"/>
        <v>100</v>
      </c>
    </row>
    <row r="155" spans="1:7" ht="16.5" thickBot="1">
      <c r="A155" s="12"/>
      <c r="B155" s="13"/>
      <c r="C155" s="14" t="s">
        <v>20</v>
      </c>
      <c r="D155" s="28"/>
      <c r="E155" s="28">
        <v>24085</v>
      </c>
      <c r="F155" s="28">
        <v>24085</v>
      </c>
      <c r="G155" s="41">
        <f t="shared" si="4"/>
        <v>100</v>
      </c>
    </row>
    <row r="156" spans="1:7" ht="16.5" thickBot="1">
      <c r="A156" s="12"/>
      <c r="B156" s="13" t="s">
        <v>143</v>
      </c>
      <c r="C156" s="14" t="s">
        <v>15</v>
      </c>
      <c r="D156" s="30"/>
      <c r="E156" s="28"/>
      <c r="F156" s="27"/>
      <c r="G156" s="41">
        <v>0</v>
      </c>
    </row>
    <row r="157" spans="1:7" ht="16.5" thickBot="1">
      <c r="A157" s="12"/>
      <c r="B157" s="13"/>
      <c r="C157" s="14" t="s">
        <v>20</v>
      </c>
      <c r="D157" s="30"/>
      <c r="E157" s="28"/>
      <c r="F157" s="27"/>
      <c r="G157" s="41">
        <v>0</v>
      </c>
    </row>
    <row r="158" spans="1:7" ht="16.5" thickBot="1">
      <c r="A158" s="9" t="s">
        <v>144</v>
      </c>
      <c r="B158" s="10"/>
      <c r="C158" s="11" t="s">
        <v>145</v>
      </c>
      <c r="D158" s="29">
        <f>D159+D163+D167+D170+D174+D178+D180+D183+D185</f>
        <v>5992580</v>
      </c>
      <c r="E158" s="27">
        <f>E159+E163+E167+E170+E174+E178+E180+E183+E185</f>
        <v>6612214</v>
      </c>
      <c r="F158" s="27">
        <f>F159+F163+F167+F170+F174+F178+F180+F183+F185</f>
        <v>6376263</v>
      </c>
      <c r="G158" s="41">
        <f t="shared" si="4"/>
        <v>96.43158857229969</v>
      </c>
    </row>
    <row r="159" spans="1:7" ht="16.5" thickBot="1">
      <c r="A159" s="12"/>
      <c r="B159" s="13" t="s">
        <v>146</v>
      </c>
      <c r="C159" s="14" t="s">
        <v>147</v>
      </c>
      <c r="D159" s="30">
        <f>D160</f>
        <v>286760</v>
      </c>
      <c r="E159" s="28">
        <f>E160+E162</f>
        <v>321480</v>
      </c>
      <c r="F159" s="28">
        <f>F160+F162</f>
        <v>319582</v>
      </c>
      <c r="G159" s="41">
        <f t="shared" si="4"/>
        <v>99.40960557421924</v>
      </c>
    </row>
    <row r="160" spans="1:7" ht="16.5" thickBot="1">
      <c r="A160" s="18"/>
      <c r="B160" s="19"/>
      <c r="C160" s="20" t="s">
        <v>20</v>
      </c>
      <c r="D160" s="32">
        <v>286760</v>
      </c>
      <c r="E160" s="35">
        <v>305870</v>
      </c>
      <c r="F160" s="35">
        <v>305762</v>
      </c>
      <c r="G160" s="41">
        <f t="shared" si="4"/>
        <v>99.96469088174715</v>
      </c>
    </row>
    <row r="161" spans="1:7" ht="16.5" thickBot="1">
      <c r="A161" s="18"/>
      <c r="B161" s="19"/>
      <c r="C161" s="20" t="s">
        <v>30</v>
      </c>
      <c r="D161" s="32">
        <v>132690</v>
      </c>
      <c r="E161" s="35">
        <v>133466</v>
      </c>
      <c r="F161" s="35">
        <v>133464</v>
      </c>
      <c r="G161" s="41">
        <f t="shared" si="4"/>
        <v>99.99850149101644</v>
      </c>
    </row>
    <row r="162" spans="1:7" ht="16.5" thickBot="1">
      <c r="A162" s="18"/>
      <c r="B162" s="19"/>
      <c r="C162" s="14" t="s">
        <v>34</v>
      </c>
      <c r="D162" s="32"/>
      <c r="E162" s="35">
        <v>15610</v>
      </c>
      <c r="F162" s="35">
        <v>13820</v>
      </c>
      <c r="G162" s="41">
        <f t="shared" si="4"/>
        <v>88.53299167200512</v>
      </c>
    </row>
    <row r="163" spans="1:7" ht="16.5" thickBot="1">
      <c r="A163" s="18"/>
      <c r="B163" s="19" t="s">
        <v>148</v>
      </c>
      <c r="C163" s="20" t="s">
        <v>149</v>
      </c>
      <c r="D163" s="32">
        <f>D164</f>
        <v>1684710</v>
      </c>
      <c r="E163" s="35">
        <f>E164+E166</f>
        <v>1784606</v>
      </c>
      <c r="F163" s="35">
        <f>F164+F166</f>
        <v>1710205</v>
      </c>
      <c r="G163" s="41">
        <f t="shared" si="4"/>
        <v>95.8309565248576</v>
      </c>
    </row>
    <row r="164" spans="1:7" ht="16.5" thickBot="1">
      <c r="A164" s="18"/>
      <c r="B164" s="19"/>
      <c r="C164" s="20" t="s">
        <v>20</v>
      </c>
      <c r="D164" s="32">
        <v>1684710</v>
      </c>
      <c r="E164" s="35">
        <v>1711606</v>
      </c>
      <c r="F164" s="35">
        <v>1637370</v>
      </c>
      <c r="G164" s="41">
        <f t="shared" si="4"/>
        <v>95.66278687969077</v>
      </c>
    </row>
    <row r="165" spans="1:7" ht="16.5" thickBot="1">
      <c r="A165" s="12"/>
      <c r="B165" s="13"/>
      <c r="C165" s="14" t="s">
        <v>150</v>
      </c>
      <c r="D165" s="30">
        <v>1151870</v>
      </c>
      <c r="E165" s="28">
        <v>1148766</v>
      </c>
      <c r="F165" s="28">
        <v>1109280</v>
      </c>
      <c r="G165" s="41">
        <f t="shared" si="4"/>
        <v>96.5627464601146</v>
      </c>
    </row>
    <row r="166" spans="1:7" ht="16.5" thickBot="1">
      <c r="A166" s="18"/>
      <c r="B166" s="19"/>
      <c r="C166" s="20" t="s">
        <v>34</v>
      </c>
      <c r="D166" s="32"/>
      <c r="E166" s="35">
        <v>73000</v>
      </c>
      <c r="F166" s="35">
        <v>72835</v>
      </c>
      <c r="G166" s="42">
        <f t="shared" si="4"/>
        <v>99.77397260273972</v>
      </c>
    </row>
    <row r="167" spans="1:7" ht="34.5" customHeight="1" thickBot="1">
      <c r="A167" s="18"/>
      <c r="B167" s="18" t="s">
        <v>151</v>
      </c>
      <c r="C167" s="47" t="s">
        <v>152</v>
      </c>
      <c r="D167" s="32">
        <f>D168</f>
        <v>686760</v>
      </c>
      <c r="E167" s="36">
        <f>E168</f>
        <v>702738</v>
      </c>
      <c r="F167" s="35">
        <f>F168</f>
        <v>676532</v>
      </c>
      <c r="G167" s="42">
        <f t="shared" si="4"/>
        <v>96.27087193235602</v>
      </c>
    </row>
    <row r="168" spans="1:7" ht="16.5" thickBot="1">
      <c r="A168" s="18"/>
      <c r="B168" s="19"/>
      <c r="C168" s="20" t="s">
        <v>20</v>
      </c>
      <c r="D168" s="32">
        <v>686760</v>
      </c>
      <c r="E168" s="35">
        <v>702738</v>
      </c>
      <c r="F168" s="35">
        <v>676532</v>
      </c>
      <c r="G168" s="42">
        <f t="shared" si="4"/>
        <v>96.27087193235602</v>
      </c>
    </row>
    <row r="169" spans="1:7" ht="16.5" thickBot="1">
      <c r="A169" s="12"/>
      <c r="B169" s="13"/>
      <c r="C169" s="14" t="s">
        <v>30</v>
      </c>
      <c r="D169" s="30">
        <v>601490</v>
      </c>
      <c r="E169" s="28">
        <v>609151</v>
      </c>
      <c r="F169" s="28">
        <v>584149</v>
      </c>
      <c r="G169" s="41">
        <f t="shared" si="4"/>
        <v>95.89559895658056</v>
      </c>
    </row>
    <row r="170" spans="1:7" ht="16.5" thickBot="1">
      <c r="A170" s="12"/>
      <c r="B170" s="13" t="s">
        <v>153</v>
      </c>
      <c r="C170" s="14" t="s">
        <v>154</v>
      </c>
      <c r="D170" s="30">
        <f>D171</f>
        <v>515760</v>
      </c>
      <c r="E170" s="28">
        <f>E171+E173</f>
        <v>565234</v>
      </c>
      <c r="F170" s="28">
        <f>F171+F173</f>
        <v>535648</v>
      </c>
      <c r="G170" s="41">
        <f t="shared" si="4"/>
        <v>94.76570765382125</v>
      </c>
    </row>
    <row r="171" spans="1:7" ht="16.5" thickBot="1">
      <c r="A171" s="12"/>
      <c r="B171" s="13"/>
      <c r="C171" s="14" t="s">
        <v>20</v>
      </c>
      <c r="D171" s="30">
        <v>515760</v>
      </c>
      <c r="E171" s="28">
        <v>554872</v>
      </c>
      <c r="F171" s="28">
        <v>525286</v>
      </c>
      <c r="G171" s="41">
        <f t="shared" si="4"/>
        <v>94.66795945731629</v>
      </c>
    </row>
    <row r="172" spans="1:7" ht="16.5" thickBot="1">
      <c r="A172" s="12"/>
      <c r="B172" s="13"/>
      <c r="C172" s="14" t="s">
        <v>30</v>
      </c>
      <c r="D172" s="30">
        <v>291450</v>
      </c>
      <c r="E172" s="28">
        <v>296932</v>
      </c>
      <c r="F172" s="28">
        <v>281157</v>
      </c>
      <c r="G172" s="41">
        <f t="shared" si="4"/>
        <v>94.68733582099605</v>
      </c>
    </row>
    <row r="173" spans="1:7" ht="16.5" thickBot="1">
      <c r="A173" s="12"/>
      <c r="B173" s="13"/>
      <c r="C173" s="14" t="s">
        <v>34</v>
      </c>
      <c r="D173" s="30"/>
      <c r="E173" s="28">
        <v>10362</v>
      </c>
      <c r="F173" s="28">
        <v>10362</v>
      </c>
      <c r="G173" s="41">
        <f t="shared" si="4"/>
        <v>100</v>
      </c>
    </row>
    <row r="174" spans="1:7" ht="16.5" thickBot="1">
      <c r="A174" s="12"/>
      <c r="B174" s="13" t="s">
        <v>155</v>
      </c>
      <c r="C174" s="14" t="s">
        <v>156</v>
      </c>
      <c r="D174" s="30">
        <f>D175+D177</f>
        <v>2002450</v>
      </c>
      <c r="E174" s="28">
        <f>E175+E177</f>
        <v>2262081</v>
      </c>
      <c r="F174" s="28">
        <f>F175+F177</f>
        <v>2212776</v>
      </c>
      <c r="G174" s="41">
        <f t="shared" si="4"/>
        <v>97.82036982760565</v>
      </c>
    </row>
    <row r="175" spans="1:7" ht="16.5" thickBot="1">
      <c r="A175" s="12"/>
      <c r="B175" s="13"/>
      <c r="C175" s="14" t="s">
        <v>20</v>
      </c>
      <c r="D175" s="30">
        <v>1964450</v>
      </c>
      <c r="E175" s="28">
        <v>2217271</v>
      </c>
      <c r="F175" s="28">
        <v>2167966</v>
      </c>
      <c r="G175" s="41">
        <f t="shared" si="4"/>
        <v>97.776320530959</v>
      </c>
    </row>
    <row r="176" spans="1:7" ht="16.5" thickBot="1">
      <c r="A176" s="15"/>
      <c r="B176" s="16"/>
      <c r="C176" s="17" t="s">
        <v>30</v>
      </c>
      <c r="D176" s="33">
        <v>1160290</v>
      </c>
      <c r="E176" s="37">
        <v>1236572</v>
      </c>
      <c r="F176" s="28">
        <v>1194748</v>
      </c>
      <c r="G176" s="41">
        <f t="shared" si="4"/>
        <v>96.61774647978444</v>
      </c>
    </row>
    <row r="177" spans="1:7" ht="16.5" thickBot="1">
      <c r="A177" s="18"/>
      <c r="B177" s="19"/>
      <c r="C177" s="20" t="s">
        <v>34</v>
      </c>
      <c r="D177" s="32">
        <v>38000</v>
      </c>
      <c r="E177" s="35">
        <v>44810</v>
      </c>
      <c r="F177" s="28">
        <v>44810</v>
      </c>
      <c r="G177" s="41">
        <f t="shared" si="4"/>
        <v>100</v>
      </c>
    </row>
    <row r="178" spans="1:7" ht="16.5" thickBot="1">
      <c r="A178" s="12"/>
      <c r="B178" s="13" t="s">
        <v>157</v>
      </c>
      <c r="C178" s="14" t="s">
        <v>158</v>
      </c>
      <c r="D178" s="30">
        <v>40230</v>
      </c>
      <c r="E178" s="28">
        <f>E179</f>
        <v>113579</v>
      </c>
      <c r="F178" s="28">
        <f>F179</f>
        <v>109549</v>
      </c>
      <c r="G178" s="41">
        <f t="shared" si="4"/>
        <v>96.45180887311915</v>
      </c>
    </row>
    <row r="179" spans="1:7" ht="16.5" thickBot="1">
      <c r="A179" s="12"/>
      <c r="B179" s="13"/>
      <c r="C179" s="14" t="s">
        <v>20</v>
      </c>
      <c r="D179" s="30">
        <v>40230</v>
      </c>
      <c r="E179" s="28">
        <v>113579</v>
      </c>
      <c r="F179" s="28">
        <v>109549</v>
      </c>
      <c r="G179" s="41">
        <f t="shared" si="4"/>
        <v>96.45180887311915</v>
      </c>
    </row>
    <row r="180" spans="1:7" ht="16.5" thickBot="1">
      <c r="A180" s="12"/>
      <c r="B180" s="13" t="s">
        <v>159</v>
      </c>
      <c r="C180" s="14" t="s">
        <v>160</v>
      </c>
      <c r="D180" s="30">
        <f>D181</f>
        <v>704660</v>
      </c>
      <c r="E180" s="28">
        <f>E181</f>
        <v>801866</v>
      </c>
      <c r="F180" s="28">
        <f>F181</f>
        <v>763683</v>
      </c>
      <c r="G180" s="41">
        <f t="shared" si="4"/>
        <v>95.23823182426989</v>
      </c>
    </row>
    <row r="181" spans="1:7" ht="16.5" thickBot="1">
      <c r="A181" s="12"/>
      <c r="B181" s="13"/>
      <c r="C181" s="14" t="s">
        <v>20</v>
      </c>
      <c r="D181" s="30">
        <v>704660</v>
      </c>
      <c r="E181" s="28">
        <v>801866</v>
      </c>
      <c r="F181" s="28">
        <v>763683</v>
      </c>
      <c r="G181" s="41">
        <f t="shared" si="4"/>
        <v>95.23823182426989</v>
      </c>
    </row>
    <row r="182" spans="1:7" ht="16.5" thickBot="1">
      <c r="A182" s="12"/>
      <c r="B182" s="13"/>
      <c r="C182" s="14" t="s">
        <v>161</v>
      </c>
      <c r="D182" s="30">
        <v>495230</v>
      </c>
      <c r="E182" s="28">
        <v>545202</v>
      </c>
      <c r="F182" s="28">
        <v>522172</v>
      </c>
      <c r="G182" s="41">
        <f t="shared" si="4"/>
        <v>95.77587756464577</v>
      </c>
    </row>
    <row r="183" spans="1:7" ht="16.5" thickBot="1">
      <c r="A183" s="9"/>
      <c r="B183" s="13" t="s">
        <v>162</v>
      </c>
      <c r="C183" s="14" t="s">
        <v>109</v>
      </c>
      <c r="D183" s="30">
        <v>17500</v>
      </c>
      <c r="E183" s="28">
        <f>E184</f>
        <v>17500</v>
      </c>
      <c r="F183" s="28">
        <f>F184</f>
        <v>15965</v>
      </c>
      <c r="G183" s="41">
        <f t="shared" si="4"/>
        <v>91.22857142857143</v>
      </c>
    </row>
    <row r="184" spans="1:7" ht="16.5" thickBot="1">
      <c r="A184" s="9"/>
      <c r="B184" s="13"/>
      <c r="C184" s="14" t="s">
        <v>20</v>
      </c>
      <c r="D184" s="30">
        <v>17500</v>
      </c>
      <c r="E184" s="28">
        <v>17500</v>
      </c>
      <c r="F184" s="28">
        <v>15965</v>
      </c>
      <c r="G184" s="41">
        <f t="shared" si="4"/>
        <v>91.22857142857143</v>
      </c>
    </row>
    <row r="185" spans="1:7" ht="16.5" thickBot="1">
      <c r="A185" s="9"/>
      <c r="B185" s="13" t="s">
        <v>163</v>
      </c>
      <c r="C185" s="14" t="s">
        <v>15</v>
      </c>
      <c r="D185" s="30">
        <f>D186</f>
        <v>53750</v>
      </c>
      <c r="E185" s="28">
        <f>E186</f>
        <v>43130</v>
      </c>
      <c r="F185" s="28">
        <f>F186</f>
        <v>32323</v>
      </c>
      <c r="G185" s="41">
        <f t="shared" si="4"/>
        <v>74.943194991885</v>
      </c>
    </row>
    <row r="186" spans="1:7" ht="16.5" thickBot="1">
      <c r="A186" s="9"/>
      <c r="B186" s="13"/>
      <c r="C186" s="14" t="s">
        <v>164</v>
      </c>
      <c r="D186" s="30">
        <v>53750</v>
      </c>
      <c r="E186" s="28">
        <v>43130</v>
      </c>
      <c r="F186" s="28">
        <v>32323</v>
      </c>
      <c r="G186" s="41">
        <f t="shared" si="4"/>
        <v>74.943194991885</v>
      </c>
    </row>
    <row r="187" spans="1:7" s="51" customFormat="1" ht="16.5" thickBot="1">
      <c r="A187" s="12"/>
      <c r="B187" s="13"/>
      <c r="C187" s="14" t="s">
        <v>161</v>
      </c>
      <c r="D187" s="30">
        <v>9620</v>
      </c>
      <c r="E187" s="28"/>
      <c r="F187" s="28"/>
      <c r="G187" s="41">
        <v>0</v>
      </c>
    </row>
    <row r="188" spans="1:7" ht="20.25" customHeight="1" thickBot="1">
      <c r="A188" s="9" t="s">
        <v>165</v>
      </c>
      <c r="B188" s="10"/>
      <c r="C188" s="11" t="s">
        <v>166</v>
      </c>
      <c r="D188" s="29">
        <f>D189</f>
        <v>10000</v>
      </c>
      <c r="E188" s="27"/>
      <c r="F188" s="27"/>
      <c r="G188" s="41">
        <v>0</v>
      </c>
    </row>
    <row r="189" spans="1:7" ht="16.5" thickBot="1">
      <c r="A189" s="18"/>
      <c r="B189" s="19" t="s">
        <v>167</v>
      </c>
      <c r="C189" s="20" t="s">
        <v>168</v>
      </c>
      <c r="D189" s="32">
        <f>D190</f>
        <v>10000</v>
      </c>
      <c r="E189" s="35"/>
      <c r="F189" s="46"/>
      <c r="G189" s="41">
        <v>0</v>
      </c>
    </row>
    <row r="190" spans="1:7" ht="16.5" thickBot="1">
      <c r="A190" s="18"/>
      <c r="B190" s="19"/>
      <c r="C190" s="20" t="s">
        <v>65</v>
      </c>
      <c r="D190" s="32">
        <v>10000</v>
      </c>
      <c r="E190" s="35"/>
      <c r="F190" s="46"/>
      <c r="G190" s="41">
        <v>0</v>
      </c>
    </row>
    <row r="191" spans="1:7" ht="16.5" thickBot="1">
      <c r="A191" s="40" t="s">
        <v>169</v>
      </c>
      <c r="B191" s="43"/>
      <c r="C191" s="44" t="s">
        <v>170</v>
      </c>
      <c r="D191" s="45">
        <f>D192+D194</f>
        <v>87600</v>
      </c>
      <c r="E191" s="46">
        <f>E192+E194</f>
        <v>96850</v>
      </c>
      <c r="F191" s="46">
        <f>F192+F194</f>
        <v>96795</v>
      </c>
      <c r="G191" s="41">
        <f t="shared" si="4"/>
        <v>99.94321115126485</v>
      </c>
    </row>
    <row r="192" spans="1:7" ht="16.5" thickBot="1">
      <c r="A192" s="18"/>
      <c r="B192" s="19" t="s">
        <v>171</v>
      </c>
      <c r="C192" s="20" t="s">
        <v>172</v>
      </c>
      <c r="D192" s="32">
        <f>D193</f>
        <v>47600</v>
      </c>
      <c r="E192" s="35">
        <f>E193</f>
        <v>56850</v>
      </c>
      <c r="F192" s="35">
        <f>F193</f>
        <v>56795</v>
      </c>
      <c r="G192" s="41">
        <f t="shared" si="4"/>
        <v>99.9032541776605</v>
      </c>
    </row>
    <row r="193" spans="1:7" ht="16.5" thickBot="1">
      <c r="A193" s="18"/>
      <c r="B193" s="19"/>
      <c r="C193" s="20" t="s">
        <v>20</v>
      </c>
      <c r="D193" s="32">
        <v>47600</v>
      </c>
      <c r="E193" s="35">
        <v>56850</v>
      </c>
      <c r="F193" s="35">
        <v>56795</v>
      </c>
      <c r="G193" s="42">
        <f t="shared" si="4"/>
        <v>99.9032541776605</v>
      </c>
    </row>
    <row r="194" spans="1:7" ht="16.5" thickBot="1">
      <c r="A194" s="18"/>
      <c r="B194" s="19" t="s">
        <v>173</v>
      </c>
      <c r="C194" s="20" t="s">
        <v>174</v>
      </c>
      <c r="D194" s="32">
        <f>D195</f>
        <v>40000</v>
      </c>
      <c r="E194" s="35">
        <f>E195</f>
        <v>40000</v>
      </c>
      <c r="F194" s="36">
        <f>F195</f>
        <v>40000</v>
      </c>
      <c r="G194" s="56">
        <f t="shared" si="4"/>
        <v>100</v>
      </c>
    </row>
    <row r="195" spans="1:7" ht="16.5" thickBot="1">
      <c r="A195" s="18"/>
      <c r="B195" s="19"/>
      <c r="C195" s="20" t="s">
        <v>20</v>
      </c>
      <c r="D195" s="32">
        <v>40000</v>
      </c>
      <c r="E195" s="35">
        <v>40000</v>
      </c>
      <c r="F195" s="35">
        <v>40000</v>
      </c>
      <c r="G195" s="42">
        <f t="shared" si="4"/>
        <v>100</v>
      </c>
    </row>
    <row r="196" spans="1:7" ht="36" customHeight="1" thickBot="1">
      <c r="A196" s="26"/>
      <c r="B196" s="26"/>
      <c r="C196" s="47" t="s">
        <v>204</v>
      </c>
      <c r="D196" s="32">
        <v>40000</v>
      </c>
      <c r="E196" s="36">
        <v>40000</v>
      </c>
      <c r="F196" s="28">
        <v>40000</v>
      </c>
      <c r="G196" s="41">
        <f t="shared" si="4"/>
        <v>100</v>
      </c>
    </row>
    <row r="197" spans="1:7" ht="16.5" thickBot="1">
      <c r="A197" s="9" t="s">
        <v>175</v>
      </c>
      <c r="B197" s="10"/>
      <c r="C197" s="11" t="s">
        <v>176</v>
      </c>
      <c r="D197" s="29">
        <f>D198</f>
        <v>90000</v>
      </c>
      <c r="E197" s="27">
        <f>E198+E202</f>
        <v>174003</v>
      </c>
      <c r="F197" s="27">
        <f>F198+F202</f>
        <v>171562</v>
      </c>
      <c r="G197" s="41">
        <f t="shared" si="4"/>
        <v>98.59715062383982</v>
      </c>
    </row>
    <row r="198" spans="1:7" ht="16.5" thickBot="1">
      <c r="A198" s="12"/>
      <c r="B198" s="13" t="s">
        <v>177</v>
      </c>
      <c r="C198" s="14" t="s">
        <v>178</v>
      </c>
      <c r="D198" s="30">
        <f>D199</f>
        <v>90000</v>
      </c>
      <c r="E198" s="28">
        <f>E199+E201</f>
        <v>166128</v>
      </c>
      <c r="F198" s="28">
        <f>F199+F201</f>
        <v>163687</v>
      </c>
      <c r="G198" s="41">
        <f t="shared" si="4"/>
        <v>98.53065106423962</v>
      </c>
    </row>
    <row r="199" spans="1:7" ht="16.5" thickBot="1">
      <c r="A199" s="12"/>
      <c r="B199" s="13"/>
      <c r="C199" s="14" t="s">
        <v>20</v>
      </c>
      <c r="D199" s="30">
        <v>90000</v>
      </c>
      <c r="E199" s="28">
        <v>94128</v>
      </c>
      <c r="F199" s="28">
        <v>91687</v>
      </c>
      <c r="G199" s="41">
        <f t="shared" si="4"/>
        <v>97.40672276049635</v>
      </c>
    </row>
    <row r="200" spans="1:7" ht="16.5" thickBot="1">
      <c r="A200" s="12"/>
      <c r="B200" s="13"/>
      <c r="C200" s="14" t="s">
        <v>179</v>
      </c>
      <c r="D200" s="30">
        <v>59000</v>
      </c>
      <c r="E200" s="28">
        <v>35150</v>
      </c>
      <c r="F200" s="28">
        <v>35150</v>
      </c>
      <c r="G200" s="41">
        <f>(F200/E200)*100</f>
        <v>100</v>
      </c>
    </row>
    <row r="201" spans="1:7" ht="16.5" thickBot="1">
      <c r="A201" s="12"/>
      <c r="B201" s="10"/>
      <c r="C201" s="20" t="s">
        <v>34</v>
      </c>
      <c r="D201" s="29"/>
      <c r="E201" s="28">
        <v>72000</v>
      </c>
      <c r="F201" s="28">
        <v>72000</v>
      </c>
      <c r="G201" s="41">
        <f>(F201/E201)*100</f>
        <v>100</v>
      </c>
    </row>
    <row r="202" spans="1:7" ht="16.5" thickBot="1">
      <c r="A202" s="12"/>
      <c r="B202" s="13">
        <v>92695</v>
      </c>
      <c r="C202" s="14" t="s">
        <v>15</v>
      </c>
      <c r="D202" s="30"/>
      <c r="E202" s="28">
        <f>E203</f>
        <v>7875</v>
      </c>
      <c r="F202" s="28">
        <f>F203</f>
        <v>7875</v>
      </c>
      <c r="G202" s="41">
        <f>(F202/E202)*100</f>
        <v>100</v>
      </c>
    </row>
    <row r="203" spans="1:7" ht="16.5" thickBot="1">
      <c r="A203" s="12"/>
      <c r="B203" s="10"/>
      <c r="C203" s="14" t="s">
        <v>20</v>
      </c>
      <c r="D203" s="29"/>
      <c r="E203" s="28">
        <v>7875</v>
      </c>
      <c r="F203" s="28">
        <v>7875</v>
      </c>
      <c r="G203" s="41">
        <f>(F203/E203)*100</f>
        <v>100</v>
      </c>
    </row>
    <row r="204" spans="1:7" ht="16.5" thickBot="1">
      <c r="A204" s="9"/>
      <c r="B204" s="10"/>
      <c r="C204" s="11" t="s">
        <v>180</v>
      </c>
      <c r="D204" s="27">
        <f>D10+D13+D19+D22+D29+D33+D38+D46+D61+D64+D70+D73+D78+D113+D124+D145+D158+D188+D191+D197</f>
        <v>52658257</v>
      </c>
      <c r="E204" s="27">
        <f>E10+E13+E19+E22+E29+E33+E38+E46+E61+E64+E70+E73+E78+E113+E124+E145+E158+E191+E197</f>
        <v>53499094</v>
      </c>
      <c r="F204" s="27">
        <f>F10+F13+F22+F29+F33+F38+F46+F61+F64+F70+F78+F113+F124+F145+F158+F191+F197</f>
        <v>49809410</v>
      </c>
      <c r="G204" s="41">
        <f>(F204/E204)*100</f>
        <v>93.10327759943</v>
      </c>
    </row>
    <row r="205" spans="1:7" ht="16.5" thickBot="1">
      <c r="A205" s="12"/>
      <c r="B205" s="13"/>
      <c r="C205" s="14" t="s">
        <v>181</v>
      </c>
      <c r="D205" s="28">
        <f>D204-D211</f>
        <v>49454127</v>
      </c>
      <c r="E205" s="28">
        <f>E12+E15+E18+E21+E24+E31+E35+E40+E42+E44+E48+E51+E54+E58+E60+E63+E66+E69+E72+E76+E80+E84+E88+E92+E94+E99+E102+E105+E108+E111+E115+E119+E121+E123+E126+E131+E136+E140+E144+E149+E151+E155+E157+E160+E164+E168+E171+E175+E179+E181+E184+E186+E193+E195+E199+E203</f>
        <v>48346742</v>
      </c>
      <c r="F205" s="28">
        <v>46955410</v>
      </c>
      <c r="G205" s="41">
        <f aca="true" t="shared" si="5" ref="G205:G211">(F205/E205)*100</f>
        <v>97.12218043565376</v>
      </c>
    </row>
    <row r="206" spans="1:7" ht="16.5" thickBot="1">
      <c r="A206" s="12"/>
      <c r="B206" s="13"/>
      <c r="C206" s="14" t="s">
        <v>182</v>
      </c>
      <c r="D206" s="28">
        <f>D16+D25+D45+D49+D55+D81+D85+D89+D95+D100+D103+D106+D112+D127+D132+D137+D141+D152+D161+D165+D169+D172+D176+D182+D187</f>
        <v>21820691</v>
      </c>
      <c r="E206" s="28">
        <v>22446047</v>
      </c>
      <c r="F206" s="28">
        <v>21647216</v>
      </c>
      <c r="G206" s="41">
        <f t="shared" si="5"/>
        <v>96.44110608874695</v>
      </c>
    </row>
    <row r="207" spans="1:7" ht="16.5" thickBot="1">
      <c r="A207" s="12"/>
      <c r="B207" s="13"/>
      <c r="C207" s="14" t="s">
        <v>183</v>
      </c>
      <c r="D207" s="28">
        <f>D82+D90+D96+D129+D133+D196+D200</f>
        <v>1806759</v>
      </c>
      <c r="E207" s="28">
        <f>E82+E90+E96+E133+E129+E196+E200</f>
        <v>1884924</v>
      </c>
      <c r="F207" s="28">
        <f>F90+F96+F129+F133+F196+F200+F82</f>
        <v>1883617</v>
      </c>
      <c r="G207" s="41">
        <f t="shared" si="5"/>
        <v>99.93066033431587</v>
      </c>
    </row>
    <row r="208" spans="1:7" ht="16.5" thickBot="1">
      <c r="A208" s="12"/>
      <c r="B208" s="13"/>
      <c r="C208" s="14" t="s">
        <v>184</v>
      </c>
      <c r="D208" s="28">
        <f>D71</f>
        <v>419000</v>
      </c>
      <c r="E208" s="28">
        <v>334000</v>
      </c>
      <c r="F208" s="28">
        <v>275237</v>
      </c>
      <c r="G208" s="41">
        <f t="shared" si="5"/>
        <v>82.4062874251497</v>
      </c>
    </row>
    <row r="209" spans="1:7" ht="16.5" thickBot="1">
      <c r="A209" s="12"/>
      <c r="B209" s="13"/>
      <c r="C209" s="14" t="s">
        <v>185</v>
      </c>
      <c r="D209" s="28">
        <v>729850</v>
      </c>
      <c r="E209" s="28">
        <v>11240</v>
      </c>
      <c r="F209" s="27" t="s">
        <v>53</v>
      </c>
      <c r="G209" s="41">
        <v>0</v>
      </c>
    </row>
    <row r="210" spans="1:7" ht="16.5" thickBot="1">
      <c r="A210" s="12"/>
      <c r="B210" s="13"/>
      <c r="C210" s="14" t="s">
        <v>186</v>
      </c>
      <c r="D210" s="28">
        <v>532850</v>
      </c>
      <c r="E210" s="28">
        <v>3438</v>
      </c>
      <c r="F210" s="27" t="s">
        <v>53</v>
      </c>
      <c r="G210" s="41">
        <v>0</v>
      </c>
    </row>
    <row r="211" spans="1:7" ht="16.5" thickBot="1">
      <c r="A211" s="12"/>
      <c r="B211" s="13"/>
      <c r="C211" s="14" t="s">
        <v>187</v>
      </c>
      <c r="D211" s="28">
        <f>D26+D28+D37+D117+D134+D177</f>
        <v>3204130</v>
      </c>
      <c r="E211" s="28">
        <f>E26+E28+E37+E56+E86+E97+E117+E134+E142+E162+E166+E173+E177+E201</f>
        <v>5152352</v>
      </c>
      <c r="F211" s="28">
        <v>2854000</v>
      </c>
      <c r="G211" s="41">
        <f t="shared" si="5"/>
        <v>55.39217817416201</v>
      </c>
    </row>
    <row r="212" ht="12.75">
      <c r="F212" s="52"/>
    </row>
    <row r="213" ht="12.75">
      <c r="F213" s="52"/>
    </row>
    <row r="214" ht="12.75">
      <c r="F214" s="52"/>
    </row>
    <row r="215" ht="12.75">
      <c r="F215" s="52"/>
    </row>
    <row r="216" ht="12.75">
      <c r="F216" s="52"/>
    </row>
    <row r="217" ht="12.75">
      <c r="F217" s="52"/>
    </row>
    <row r="218" ht="12.75">
      <c r="F218" s="52"/>
    </row>
    <row r="219" ht="12.75">
      <c r="F219" s="52"/>
    </row>
    <row r="220" ht="12.75">
      <c r="F220" s="52"/>
    </row>
    <row r="221" ht="12.75">
      <c r="F221" s="52"/>
    </row>
    <row r="222" ht="12.75">
      <c r="F222" s="52"/>
    </row>
    <row r="223" ht="12.75">
      <c r="F223" s="52"/>
    </row>
    <row r="224" ht="12.75">
      <c r="F224" s="52"/>
    </row>
    <row r="225" ht="12.75">
      <c r="F225" s="52"/>
    </row>
    <row r="226" ht="12.75">
      <c r="F226" s="52"/>
    </row>
    <row r="227" ht="12.75">
      <c r="F227" s="52"/>
    </row>
    <row r="228" ht="12.75">
      <c r="F228" s="52"/>
    </row>
    <row r="229" ht="12.75">
      <c r="F229" s="52"/>
    </row>
    <row r="230" ht="12.75">
      <c r="F230" s="52"/>
    </row>
    <row r="231" ht="12.75">
      <c r="F231" s="52"/>
    </row>
    <row r="232" ht="12.75">
      <c r="F232" s="52"/>
    </row>
    <row r="233" ht="12.75">
      <c r="F233" s="52"/>
    </row>
    <row r="234" ht="12.75">
      <c r="F234" s="52"/>
    </row>
    <row r="235" ht="12.75">
      <c r="F235" s="52"/>
    </row>
    <row r="236" ht="12.75">
      <c r="F236" s="52"/>
    </row>
    <row r="237" ht="12.75">
      <c r="F237" s="52"/>
    </row>
    <row r="238" ht="12.75">
      <c r="F238" s="52"/>
    </row>
    <row r="239" ht="12.75">
      <c r="F239" s="52"/>
    </row>
    <row r="240" ht="12.75">
      <c r="F240" s="52"/>
    </row>
    <row r="241" ht="12.75">
      <c r="F241" s="52"/>
    </row>
    <row r="242" ht="12.75">
      <c r="F242" s="52"/>
    </row>
    <row r="243" ht="12.75">
      <c r="F243" s="52"/>
    </row>
    <row r="244" ht="12.75">
      <c r="F244" s="52"/>
    </row>
    <row r="245" ht="12.75">
      <c r="F245" s="52"/>
    </row>
    <row r="246" ht="12.75">
      <c r="F246" s="52"/>
    </row>
    <row r="247" ht="12.75">
      <c r="F247" s="52"/>
    </row>
    <row r="248" ht="12.75">
      <c r="F248" s="52"/>
    </row>
    <row r="249" ht="12.75">
      <c r="F249" s="52"/>
    </row>
    <row r="250" ht="12.75">
      <c r="F250" s="52"/>
    </row>
    <row r="251" ht="12.75">
      <c r="F251" s="52"/>
    </row>
    <row r="252" ht="12.75">
      <c r="F252" s="52"/>
    </row>
    <row r="253" ht="12.75">
      <c r="F253" s="52"/>
    </row>
    <row r="254" ht="12.75">
      <c r="F254" s="52"/>
    </row>
    <row r="255" ht="12.75">
      <c r="F255" s="52"/>
    </row>
    <row r="256" ht="12.75">
      <c r="F256" s="52"/>
    </row>
    <row r="257" ht="12.75">
      <c r="F257" s="52"/>
    </row>
    <row r="258" ht="12.75">
      <c r="F258" s="52"/>
    </row>
    <row r="259" ht="12.75">
      <c r="F259" s="52"/>
    </row>
    <row r="260" ht="12.75">
      <c r="F260" s="52"/>
    </row>
    <row r="261" ht="12.75">
      <c r="F261" s="52"/>
    </row>
    <row r="262" ht="12.75">
      <c r="F262" s="52"/>
    </row>
    <row r="263" ht="12.75">
      <c r="F263" s="52"/>
    </row>
    <row r="264" ht="12.75">
      <c r="F264" s="52"/>
    </row>
    <row r="265" ht="12.75">
      <c r="F265" s="52"/>
    </row>
    <row r="266" ht="12.75">
      <c r="F266" s="52"/>
    </row>
    <row r="267" ht="12.75">
      <c r="F267" s="52"/>
    </row>
    <row r="268" ht="12.75">
      <c r="F268" s="52"/>
    </row>
    <row r="269" ht="12.75">
      <c r="F269" s="52"/>
    </row>
    <row r="270" ht="12.75">
      <c r="F270" s="52"/>
    </row>
    <row r="271" ht="12.75">
      <c r="F271" s="52"/>
    </row>
    <row r="272" ht="12.75">
      <c r="F272" s="52"/>
    </row>
    <row r="273" ht="12.75">
      <c r="F273" s="52"/>
    </row>
    <row r="274" ht="12.75">
      <c r="F274" s="52"/>
    </row>
    <row r="275" ht="12.75">
      <c r="F275" s="52"/>
    </row>
    <row r="276" ht="12.75">
      <c r="F276" s="52"/>
    </row>
    <row r="277" ht="12.75">
      <c r="F277" s="52"/>
    </row>
    <row r="278" ht="12.75">
      <c r="F278" s="52"/>
    </row>
    <row r="279" ht="12.75">
      <c r="F279" s="52"/>
    </row>
    <row r="280" ht="12.75">
      <c r="F280" s="52"/>
    </row>
    <row r="281" ht="12.75">
      <c r="F281" s="52"/>
    </row>
    <row r="282" ht="12.75">
      <c r="F282" s="52"/>
    </row>
    <row r="283" ht="12.75">
      <c r="F283" s="52"/>
    </row>
    <row r="284" ht="12.75">
      <c r="F284" s="52"/>
    </row>
    <row r="285" ht="12.75">
      <c r="F285" s="52"/>
    </row>
    <row r="286" ht="12.75">
      <c r="F286" s="52"/>
    </row>
    <row r="287" ht="12.75">
      <c r="F287" s="52"/>
    </row>
    <row r="288" ht="12.75">
      <c r="F288" s="52"/>
    </row>
  </sheetData>
  <mergeCells count="3">
    <mergeCell ref="D6:D8"/>
    <mergeCell ref="G6:G8"/>
    <mergeCell ref="C4:F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2006-03-16T08:25:11Z</cp:lastPrinted>
  <dcterms:created xsi:type="dcterms:W3CDTF">2005-11-08T10:40:11Z</dcterms:created>
  <dcterms:modified xsi:type="dcterms:W3CDTF">2006-03-20T06:43:39Z</dcterms:modified>
  <cp:category/>
  <cp:version/>
  <cp:contentType/>
  <cp:contentStatus/>
</cp:coreProperties>
</file>