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<sst xmlns="http://schemas.openxmlformats.org/spreadsheetml/2006/main" count="302" uniqueCount="204">
  <si>
    <t>Dział</t>
  </si>
  <si>
    <t>Rozdz.</t>
  </si>
  <si>
    <t>Wyszczególnienie</t>
  </si>
  <si>
    <t>Plan na 2006 rok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</si>
  <si>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</si>
  <si>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</si>
  <si>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</si>
  <si>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</si>
  <si>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</si>
  <si>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</si>
  <si>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</si>
  <si>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</si>
  <si>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</si>
  <si>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</si>
  <si>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</si>
  <si>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</si>
  <si>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</si>
  <si>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</si>
  <si>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</si>
  <si>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</si>
  <si>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</si>
  <si>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</si>
  <si>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</si>
  <si>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</si>
  <si>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</si>
  <si>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</si>
  <si>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</si>
  <si>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</si>
  <si>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</si>
  <si>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</si>
  <si>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</si>
  <si>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</si>
  <si>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</si>
  <si>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</si>
  <si>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</si>
  <si>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</si>
  <si>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</si>
  <si>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</si>
  <si>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</si>
  <si>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</si>
  <si>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</si>
  <si>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</si>
  <si>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</si>
  <si>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</si>
  <si>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</si>
  <si>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</si>
  <si>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</si>
  <si>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</si>
  <si>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-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</si>
  <si>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</si>
  <si>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</si>
  <si>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</si>
  <si>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</si>
  <si>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</si>
  <si>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</si>
  <si>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</si>
  <si>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</si>
  <si>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</si>
  <si>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</si>
  <si>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</si>
  <si>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75045</t>
  </si>
  <si>
    <t>Komisje poborowe</t>
  </si>
  <si>
    <t>- wydatki bieżące</t>
  </si>
  <si>
    <t>- w tym: wynagrodzenia i pochodne od wynagrodzeń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</si>
  <si>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</si>
  <si>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</si>
  <si>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</si>
  <si>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</si>
  <si>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</si>
  <si>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</si>
  <si>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</si>
  <si>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</si>
  <si>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</si>
  <si>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</si>
  <si>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</si>
  <si>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</si>
  <si>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</si>
  <si>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</si>
  <si>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</si>
  <si>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</si>
  <si>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</si>
  <si>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</si>
  <si>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</si>
  <si>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</si>
  <si>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</si>
  <si>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</si>
  <si>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</si>
  <si>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</si>
  <si>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</si>
  <si>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</si>
  <si>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</si>
  <si>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</si>
  <si>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</si>
  <si>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</si>
  <si>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</si>
  <si>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</si>
  <si>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</si>
  <si>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</si>
  <si>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</si>
  <si>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</si>
  <si>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</si>
  <si>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</si>
  <si>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</si>
  <si>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</si>
  <si>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</si>
  <si>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</si>
  <si>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</si>
  <si>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</si>
  <si>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</si>
  <si>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</si>
  <si>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</si>
  <si>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</si>
  <si>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</si>
  <si>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</si>
  <si>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</si>
  <si>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85141</t>
  </si>
  <si>
    <t>Ratownictwo medyczne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</si>
  <si>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</si>
  <si>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</si>
  <si>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</si>
  <si>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</si>
  <si>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</si>
  <si>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</si>
  <si>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</si>
  <si>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</si>
  <si>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</si>
  <si>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</si>
  <si>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</si>
  <si>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</si>
  <si>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</si>
  <si>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</si>
  <si>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</si>
  <si>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</si>
  <si>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</si>
  <si>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</si>
  <si>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</si>
  <si>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85333</t>
  </si>
  <si>
    <t>Powiatowe urzędy pracy</t>
  </si>
  <si>
    <t>85395</t>
  </si>
  <si>
    <t>854</t>
  </si>
  <si>
    <t>EDUKACYJNA OPIEKA WYCHOWAWCZA</t>
  </si>
  <si>
    <t>85401</t>
  </si>
  <si>
    <t>Świetlice szkolne</t>
  </si>
  <si>
    <t>85403</t>
  </si>
  <si>
    <t>Specjalne ośrodki szkolno-wychowawcze</t>
  </si>
  <si>
    <t xml:space="preserve">   w tym :wynagrodzenia i pochodne od wynagrodzeń</t>
  </si>
  <si>
    <t>85406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</si>
  <si>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</si>
  <si>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</si>
  <si>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</si>
  <si>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</si>
  <si>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</si>
  <si>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</si>
  <si>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</si>
  <si>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</si>
  <si>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</si>
  <si>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</si>
  <si>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</si>
  <si>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</si>
  <si>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</si>
  <si>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</si>
  <si>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</si>
  <si>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</si>
  <si>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</si>
  <si>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</si>
  <si>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</si>
  <si>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</si>
  <si>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</si>
  <si>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</si>
  <si>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</si>
  <si>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</si>
  <si>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</si>
  <si>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</si>
  <si>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</si>
  <si>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</si>
  <si>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</si>
  <si>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</si>
  <si>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</si>
  <si>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</si>
  <si>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</si>
  <si>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>w tym: - rezerwa celowa na wyd. szkół i plac . oświat.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</si>
  <si>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</si>
  <si>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</si>
  <si>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</si>
  <si>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</si>
  <si>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</si>
  <si>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</si>
  <si>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- rezerwa celowa na zadania z zakresu pomocy społecznej</t>
  </si>
  <si>
    <t xml:space="preserve">               -dotacja  na zadania opiek-wychow zlec.stowarzyszeniom</t>
  </si>
  <si>
    <t xml:space="preserve">               -dotacja  dla powaitów na zadania opiek-wychowawcze</t>
  </si>
  <si>
    <t>dotacja dla powiatu choszczyńskiego na zadania bieżące</t>
  </si>
  <si>
    <t>w tym: - rezerwa celowa na wyd. szkół i plac. oświatowych</t>
  </si>
  <si>
    <t xml:space="preserve"> - dotacja dla Zgromadzenia Zakonnego (DPS w  Szklarskiej Porębie)</t>
  </si>
  <si>
    <t>Plan po zmianach</t>
  </si>
  <si>
    <t>% ( kol 6:5)</t>
  </si>
  <si>
    <t>WEDŁUG    DZIAŁÓW    I   ROZDZIAŁÓW    KLASYFIKACJI   BUDŻETOWEJ</t>
  </si>
  <si>
    <t xml:space="preserve">                               WYDATKI    POWIATU    WYKONANE   W   I    PÓŁROCZU      2006 ROKU     </t>
  </si>
  <si>
    <t>Tabela Nr 2</t>
  </si>
  <si>
    <t>Wykonanie na 30.06.2006r.</t>
  </si>
  <si>
    <t>Drogi wewnętrzne</t>
  </si>
  <si>
    <t xml:space="preserve">   w tym: dotacja dla miasta Jelenia Góra na działalność                          instruktażowo-szkoleniową  biblioteki powiatowej</t>
  </si>
  <si>
    <t xml:space="preserve">w tym:dotacja dla powiatu jeleniogórskiego </t>
  </si>
  <si>
    <t>,</t>
  </si>
  <si>
    <t>Poradnie psychologi.-pedagogiczne ,  w tym  poradnie specjalistyczne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</si>
</sst>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2" fillId="0" borderId="1" xfId="15" applyNumberFormat="1" applyFont="1" applyBorder="1" applyAlignment="1">
      <alignment horizontal="center" wrapText="1"/>
    </xf>
    <xf numFmtId="169" fontId="3" fillId="0" borderId="8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5" xfId="15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9" fontId="2" fillId="0" borderId="8" xfId="15" applyNumberFormat="1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8" xfId="0" applyFont="1" applyBorder="1" applyAlignment="1" quotePrefix="1">
      <alignment vertical="top" wrapText="1"/>
    </xf>
    <xf numFmtId="169" fontId="2" fillId="0" borderId="5" xfId="15" applyNumberFormat="1" applyFont="1" applyBorder="1" applyAlignment="1">
      <alignment horizontal="center" wrapText="1"/>
    </xf>
    <xf numFmtId="169" fontId="3" fillId="0" borderId="9" xfId="15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3" fillId="0" borderId="7" xfId="0" applyFont="1" applyBorder="1" applyAlignment="1">
      <alignment vertical="justify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zoomScaleSheetLayoutView="100" workbookViewId="0" topLeftCell="A160">
      <selection activeCell="C170" sqref="C170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2.421875" style="0" customWidth="1"/>
    <col min="4" max="4" width="14.140625" style="0" customWidth="1"/>
    <col min="5" max="5" width="14.421875" style="0" customWidth="1"/>
    <col min="6" max="6" width="14.140625" style="0" customWidth="1"/>
    <col min="7" max="7" width="9.8515625" style="0" customWidth="1"/>
  </cols>
  <sheetData>
    <row r="1" spans="4:6" ht="12.75">
      <c r="D1" s="48" t="s">
        <v>197</v>
      </c>
      <c r="E1" s="48"/>
      <c r="F1" s="48"/>
    </row>
    <row r="2" spans="1:6" ht="14.25">
      <c r="A2" t="s">
        <v>202</v>
      </c>
      <c r="C2" s="44" t="s">
        <v>196</v>
      </c>
      <c r="D2" s="43"/>
      <c r="E2" s="39"/>
      <c r="F2" s="32"/>
    </row>
    <row r="3" spans="3:6" ht="14.25">
      <c r="C3" s="52" t="s">
        <v>195</v>
      </c>
      <c r="D3" s="52"/>
      <c r="E3" s="52"/>
      <c r="F3" s="52"/>
    </row>
    <row r="4" ht="13.5" thickBot="1">
      <c r="F4" t="s">
        <v>184</v>
      </c>
    </row>
    <row r="5" spans="1:7" ht="12.75" customHeight="1">
      <c r="A5" s="1"/>
      <c r="B5" s="4"/>
      <c r="C5" s="4"/>
      <c r="D5" s="4"/>
      <c r="E5" s="49" t="s">
        <v>193</v>
      </c>
      <c r="F5" s="49" t="s">
        <v>198</v>
      </c>
      <c r="G5" s="49" t="s">
        <v>194</v>
      </c>
    </row>
    <row r="6" spans="1:7" ht="12.75">
      <c r="A6" s="2" t="s">
        <v>0</v>
      </c>
      <c r="B6" s="5" t="s">
        <v>1</v>
      </c>
      <c r="C6" s="5" t="s">
        <v>2</v>
      </c>
      <c r="D6" s="5" t="s">
        <v>3</v>
      </c>
      <c r="E6" s="50"/>
      <c r="F6" s="50"/>
      <c r="G6" s="50"/>
    </row>
    <row r="7" spans="1:7" ht="13.5" thickBot="1">
      <c r="A7" s="3"/>
      <c r="B7" s="6"/>
      <c r="C7" s="6"/>
      <c r="D7" s="6"/>
      <c r="E7" s="51"/>
      <c r="F7" s="51"/>
      <c r="G7" s="51"/>
    </row>
    <row r="8" spans="1:7" ht="13.5" thickBot="1">
      <c r="A8" s="8" t="s">
        <v>4</v>
      </c>
      <c r="B8" s="7" t="s">
        <v>5</v>
      </c>
      <c r="C8" s="7" t="s">
        <v>6</v>
      </c>
      <c r="D8" s="7">
        <v>4</v>
      </c>
      <c r="E8" s="7">
        <v>5</v>
      </c>
      <c r="F8" s="7">
        <v>6</v>
      </c>
      <c r="G8" s="7">
        <v>7</v>
      </c>
    </row>
    <row r="9" spans="1:7" ht="16.5" thickBot="1">
      <c r="A9" s="9" t="s">
        <v>7</v>
      </c>
      <c r="B9" s="10"/>
      <c r="C9" s="11" t="s">
        <v>8</v>
      </c>
      <c r="D9" s="26">
        <v>20000</v>
      </c>
      <c r="E9" s="26">
        <v>20000</v>
      </c>
      <c r="F9" s="26"/>
      <c r="G9" s="34">
        <v>0</v>
      </c>
    </row>
    <row r="10" spans="1:7" ht="16.5" thickBot="1">
      <c r="A10" s="12"/>
      <c r="B10" s="13" t="s">
        <v>9</v>
      </c>
      <c r="C10" s="14" t="s">
        <v>10</v>
      </c>
      <c r="D10" s="27">
        <v>20000</v>
      </c>
      <c r="E10" s="27">
        <v>20000</v>
      </c>
      <c r="F10" s="27"/>
      <c r="G10" s="34">
        <v>0</v>
      </c>
    </row>
    <row r="11" spans="1:7" ht="16.5" thickBot="1">
      <c r="A11" s="12"/>
      <c r="B11" s="13"/>
      <c r="C11" s="14" t="s">
        <v>11</v>
      </c>
      <c r="D11" s="27">
        <v>20000</v>
      </c>
      <c r="E11" s="27">
        <v>20000</v>
      </c>
      <c r="F11" s="27"/>
      <c r="G11" s="34">
        <v>0</v>
      </c>
    </row>
    <row r="12" spans="1:7" ht="17.25" customHeight="1" thickBot="1">
      <c r="A12" s="9" t="s">
        <v>13</v>
      </c>
      <c r="B12" s="10"/>
      <c r="C12" s="11" t="s">
        <v>14</v>
      </c>
      <c r="D12" s="26">
        <f>D13+D15</f>
        <v>143437</v>
      </c>
      <c r="E12" s="26">
        <f>E13+E15</f>
        <v>143437</v>
      </c>
      <c r="F12" s="26">
        <f>F13+F15</f>
        <v>58745.130000000005</v>
      </c>
      <c r="G12" s="34">
        <f>(F12/E12)*100</f>
        <v>40.95535322127485</v>
      </c>
    </row>
    <row r="13" spans="1:7" ht="16.5" thickBot="1">
      <c r="A13" s="12"/>
      <c r="B13" s="13" t="s">
        <v>15</v>
      </c>
      <c r="C13" s="14" t="s">
        <v>16</v>
      </c>
      <c r="D13" s="27">
        <v>114937</v>
      </c>
      <c r="E13" s="27">
        <v>114937</v>
      </c>
      <c r="F13" s="27">
        <v>53570.79</v>
      </c>
      <c r="G13" s="34">
        <f aca="true" t="shared" si="0" ref="G13:G78">(F13/E13)*100</f>
        <v>46.608829184683785</v>
      </c>
    </row>
    <row r="14" spans="1:7" ht="16.5" thickBot="1">
      <c r="A14" s="12"/>
      <c r="B14" s="13"/>
      <c r="C14" s="14" t="s">
        <v>17</v>
      </c>
      <c r="D14" s="27">
        <v>114937</v>
      </c>
      <c r="E14" s="27">
        <v>114937</v>
      </c>
      <c r="F14" s="27">
        <v>53570.79</v>
      </c>
      <c r="G14" s="34">
        <f t="shared" si="0"/>
        <v>46.608829184683785</v>
      </c>
    </row>
    <row r="15" spans="1:7" ht="16.5" thickBot="1">
      <c r="A15" s="12"/>
      <c r="B15" s="13" t="s">
        <v>18</v>
      </c>
      <c r="C15" s="14" t="s">
        <v>19</v>
      </c>
      <c r="D15" s="27">
        <v>28500</v>
      </c>
      <c r="E15" s="27">
        <v>28500</v>
      </c>
      <c r="F15" s="27">
        <v>5174.34</v>
      </c>
      <c r="G15" s="34">
        <f t="shared" si="0"/>
        <v>18.155578947368422</v>
      </c>
    </row>
    <row r="16" spans="1:7" ht="16.5" thickBot="1">
      <c r="A16" s="12"/>
      <c r="B16" s="13"/>
      <c r="C16" s="14" t="s">
        <v>17</v>
      </c>
      <c r="D16" s="27">
        <v>28500</v>
      </c>
      <c r="E16" s="27">
        <v>28500</v>
      </c>
      <c r="F16" s="27">
        <v>5174.34</v>
      </c>
      <c r="G16" s="34">
        <f t="shared" si="0"/>
        <v>18.155578947368422</v>
      </c>
    </row>
    <row r="17" spans="1:7" ht="16.5" thickBot="1">
      <c r="A17" s="9" t="s">
        <v>20</v>
      </c>
      <c r="B17" s="10"/>
      <c r="C17" s="11" t="s">
        <v>21</v>
      </c>
      <c r="D17" s="26">
        <v>1000</v>
      </c>
      <c r="E17" s="26">
        <v>1000</v>
      </c>
      <c r="F17" s="26"/>
      <c r="G17" s="34">
        <f t="shared" si="0"/>
        <v>0</v>
      </c>
    </row>
    <row r="18" spans="1:7" ht="16.5" thickBot="1">
      <c r="A18" s="12"/>
      <c r="B18" s="13" t="s">
        <v>22</v>
      </c>
      <c r="C18" s="14" t="s">
        <v>12</v>
      </c>
      <c r="D18" s="27">
        <v>1000</v>
      </c>
      <c r="E18" s="27">
        <v>1000</v>
      </c>
      <c r="F18" s="27"/>
      <c r="G18" s="34">
        <f t="shared" si="0"/>
        <v>0</v>
      </c>
    </row>
    <row r="19" spans="1:7" ht="16.5" thickBot="1">
      <c r="A19" s="12"/>
      <c r="B19" s="13"/>
      <c r="C19" s="14" t="s">
        <v>17</v>
      </c>
      <c r="D19" s="27">
        <v>1000</v>
      </c>
      <c r="E19" s="27">
        <v>1000</v>
      </c>
      <c r="F19" s="27"/>
      <c r="G19" s="34">
        <f t="shared" si="0"/>
        <v>0</v>
      </c>
    </row>
    <row r="20" spans="1:7" ht="16.5" thickBot="1">
      <c r="A20" s="9" t="s">
        <v>23</v>
      </c>
      <c r="B20" s="10"/>
      <c r="C20" s="11" t="s">
        <v>24</v>
      </c>
      <c r="D20" s="26">
        <v>3510385</v>
      </c>
      <c r="E20" s="26">
        <f>E21+E25</f>
        <v>3688619</v>
      </c>
      <c r="F20" s="26">
        <f>F21+F25</f>
        <v>1434661.27</v>
      </c>
      <c r="G20" s="34">
        <f t="shared" si="0"/>
        <v>38.8942655774424</v>
      </c>
    </row>
    <row r="21" spans="1:7" ht="16.5" thickBot="1">
      <c r="A21" s="12"/>
      <c r="B21" s="13" t="s">
        <v>25</v>
      </c>
      <c r="C21" s="14" t="s">
        <v>26</v>
      </c>
      <c r="D21" s="27">
        <v>3510385</v>
      </c>
      <c r="E21" s="27">
        <f>E22+E24</f>
        <v>3119599</v>
      </c>
      <c r="F21" s="27">
        <f>F22+F24</f>
        <v>1404201.27</v>
      </c>
      <c r="G21" s="34">
        <f t="shared" si="0"/>
        <v>45.012236188048526</v>
      </c>
    </row>
    <row r="22" spans="1:7" ht="16.5" thickBot="1">
      <c r="A22" s="12"/>
      <c r="B22" s="13"/>
      <c r="C22" s="14" t="s">
        <v>17</v>
      </c>
      <c r="D22" s="27">
        <v>1547385</v>
      </c>
      <c r="E22" s="27">
        <v>1706599</v>
      </c>
      <c r="F22" s="27">
        <v>1374706.27</v>
      </c>
      <c r="G22" s="34">
        <f t="shared" si="0"/>
        <v>80.55238928418451</v>
      </c>
    </row>
    <row r="23" spans="1:7" ht="16.5" thickBot="1">
      <c r="A23" s="12"/>
      <c r="B23" s="13"/>
      <c r="C23" s="14" t="s">
        <v>27</v>
      </c>
      <c r="D23" s="27">
        <v>340085</v>
      </c>
      <c r="E23" s="27">
        <v>351499</v>
      </c>
      <c r="F23" s="27">
        <v>180925.25</v>
      </c>
      <c r="G23" s="34">
        <f t="shared" si="0"/>
        <v>51.47247929581592</v>
      </c>
    </row>
    <row r="24" spans="1:7" ht="16.5" thickBot="1">
      <c r="A24" s="12"/>
      <c r="B24" s="13"/>
      <c r="C24" s="14" t="s">
        <v>28</v>
      </c>
      <c r="D24" s="27">
        <v>1963000</v>
      </c>
      <c r="E24" s="27">
        <v>1413000</v>
      </c>
      <c r="F24" s="27">
        <v>29495</v>
      </c>
      <c r="G24" s="34">
        <f t="shared" si="0"/>
        <v>2.0874026893135174</v>
      </c>
    </row>
    <row r="25" spans="1:7" ht="16.5" thickBot="1">
      <c r="A25" s="12"/>
      <c r="B25" s="13">
        <v>60017</v>
      </c>
      <c r="C25" s="14" t="s">
        <v>199</v>
      </c>
      <c r="D25" s="27"/>
      <c r="E25" s="27">
        <v>569020</v>
      </c>
      <c r="F25" s="27">
        <v>30460</v>
      </c>
      <c r="G25" s="34">
        <f t="shared" si="0"/>
        <v>5.353063161224561</v>
      </c>
    </row>
    <row r="26" spans="1:7" ht="16.5" thickBot="1">
      <c r="A26" s="12"/>
      <c r="B26" s="13"/>
      <c r="C26" s="14" t="s">
        <v>28</v>
      </c>
      <c r="D26" s="27"/>
      <c r="E26" s="27">
        <v>569020</v>
      </c>
      <c r="F26" s="27">
        <v>30460</v>
      </c>
      <c r="G26" s="34">
        <f t="shared" si="0"/>
        <v>5.353063161224561</v>
      </c>
    </row>
    <row r="27" spans="1:7" ht="16.5" thickBot="1">
      <c r="A27" s="9" t="s">
        <v>30</v>
      </c>
      <c r="B27" s="10"/>
      <c r="C27" s="11" t="s">
        <v>31</v>
      </c>
      <c r="D27" s="26">
        <v>151950</v>
      </c>
      <c r="E27" s="26">
        <f>E28</f>
        <v>151950</v>
      </c>
      <c r="F27" s="26">
        <f>F28</f>
        <v>97617.61</v>
      </c>
      <c r="G27" s="34">
        <f t="shared" si="0"/>
        <v>64.24324448831852</v>
      </c>
    </row>
    <row r="28" spans="1:7" ht="16.5" thickBot="1">
      <c r="A28" s="12"/>
      <c r="B28" s="13" t="s">
        <v>32</v>
      </c>
      <c r="C28" s="14" t="s">
        <v>33</v>
      </c>
      <c r="D28" s="27">
        <v>151950</v>
      </c>
      <c r="E28" s="27">
        <v>151950</v>
      </c>
      <c r="F28" s="27">
        <f>F29+F31</f>
        <v>97617.61</v>
      </c>
      <c r="G28" s="34">
        <f t="shared" si="0"/>
        <v>64.24324448831852</v>
      </c>
    </row>
    <row r="29" spans="1:7" ht="16.5" thickBot="1">
      <c r="A29" s="12"/>
      <c r="B29" s="13"/>
      <c r="C29" s="14" t="s">
        <v>17</v>
      </c>
      <c r="D29" s="27">
        <v>151950</v>
      </c>
      <c r="E29" s="27">
        <v>138042</v>
      </c>
      <c r="F29" s="27">
        <v>83709.61</v>
      </c>
      <c r="G29" s="34">
        <f t="shared" si="0"/>
        <v>60.64068182147463</v>
      </c>
    </row>
    <row r="30" spans="1:7" ht="16.5" thickBot="1">
      <c r="A30" s="18"/>
      <c r="B30" s="19"/>
      <c r="C30" s="20" t="s">
        <v>27</v>
      </c>
      <c r="D30" s="29" t="s">
        <v>48</v>
      </c>
      <c r="E30" s="29">
        <v>21535</v>
      </c>
      <c r="F30" s="29">
        <v>17969.57</v>
      </c>
      <c r="G30" s="46">
        <f t="shared" si="0"/>
        <v>83.44355700023218</v>
      </c>
    </row>
    <row r="31" spans="1:7" ht="16.5" thickBot="1">
      <c r="A31" s="12"/>
      <c r="B31" s="13"/>
      <c r="C31" s="14" t="s">
        <v>28</v>
      </c>
      <c r="D31" s="27"/>
      <c r="E31" s="27">
        <v>13908</v>
      </c>
      <c r="F31" s="27">
        <v>13908</v>
      </c>
      <c r="G31" s="34">
        <f t="shared" si="0"/>
        <v>100</v>
      </c>
    </row>
    <row r="32" spans="1:7" ht="16.5" thickBot="1">
      <c r="A32" s="9" t="s">
        <v>34</v>
      </c>
      <c r="B32" s="10"/>
      <c r="C32" s="11" t="s">
        <v>35</v>
      </c>
      <c r="D32" s="26">
        <v>1312376</v>
      </c>
      <c r="E32" s="26">
        <f>E33</f>
        <v>1409297</v>
      </c>
      <c r="F32" s="26">
        <f>F33</f>
        <v>713486.29</v>
      </c>
      <c r="G32" s="34">
        <f t="shared" si="0"/>
        <v>50.627106280649144</v>
      </c>
    </row>
    <row r="33" spans="1:7" ht="16.5" thickBot="1">
      <c r="A33" s="18"/>
      <c r="B33" s="19" t="s">
        <v>36</v>
      </c>
      <c r="C33" s="20" t="s">
        <v>37</v>
      </c>
      <c r="D33" s="29">
        <f>D34+D36</f>
        <v>1312376</v>
      </c>
      <c r="E33" s="29">
        <f>E34+E36</f>
        <v>1409297</v>
      </c>
      <c r="F33" s="29">
        <f>F34+F36</f>
        <v>713486.29</v>
      </c>
      <c r="G33" s="46">
        <f t="shared" si="0"/>
        <v>50.627106280649144</v>
      </c>
    </row>
    <row r="34" spans="1:7" ht="16.5" thickBot="1">
      <c r="A34" s="12"/>
      <c r="B34" s="13"/>
      <c r="C34" s="14" t="s">
        <v>17</v>
      </c>
      <c r="D34" s="27">
        <v>132376</v>
      </c>
      <c r="E34" s="27">
        <v>229297</v>
      </c>
      <c r="F34" s="27">
        <v>113486.29</v>
      </c>
      <c r="G34" s="34">
        <f t="shared" si="0"/>
        <v>49.49314208210312</v>
      </c>
    </row>
    <row r="35" spans="1:7" ht="16.5" thickBot="1">
      <c r="A35" s="12"/>
      <c r="B35" s="13"/>
      <c r="C35" s="14" t="s">
        <v>27</v>
      </c>
      <c r="D35" s="27" t="s">
        <v>48</v>
      </c>
      <c r="E35" s="27">
        <v>40681</v>
      </c>
      <c r="F35" s="27">
        <v>33670.41</v>
      </c>
      <c r="G35" s="34">
        <f t="shared" si="0"/>
        <v>82.76691821734963</v>
      </c>
    </row>
    <row r="36" spans="1:7" ht="16.5" thickBot="1">
      <c r="A36" s="12"/>
      <c r="B36" s="13"/>
      <c r="C36" s="14" t="s">
        <v>29</v>
      </c>
      <c r="D36" s="27">
        <v>1180000</v>
      </c>
      <c r="E36" s="27">
        <v>1180000</v>
      </c>
      <c r="F36" s="27">
        <v>600000</v>
      </c>
      <c r="G36" s="34">
        <f t="shared" si="0"/>
        <v>50.847457627118644</v>
      </c>
    </row>
    <row r="37" spans="1:7" ht="16.5" thickBot="1">
      <c r="A37" s="9" t="s">
        <v>38</v>
      </c>
      <c r="B37" s="10"/>
      <c r="C37" s="11" t="s">
        <v>39</v>
      </c>
      <c r="D37" s="26">
        <f>D38+D40+D42+D44</f>
        <v>316640</v>
      </c>
      <c r="E37" s="26">
        <f>E38+E40+E42+E44</f>
        <v>326330</v>
      </c>
      <c r="F37" s="26">
        <f>F40+F42+F44</f>
        <v>104750.65999999999</v>
      </c>
      <c r="G37" s="34">
        <f t="shared" si="0"/>
        <v>32.09961082339962</v>
      </c>
    </row>
    <row r="38" spans="1:7" ht="16.5" thickBot="1">
      <c r="A38" s="9"/>
      <c r="B38" s="13">
        <v>71012</v>
      </c>
      <c r="C38" s="14" t="s">
        <v>183</v>
      </c>
      <c r="D38" s="27">
        <v>74426</v>
      </c>
      <c r="E38" s="27">
        <v>74426</v>
      </c>
      <c r="F38" s="27"/>
      <c r="G38" s="34">
        <f t="shared" si="0"/>
        <v>0</v>
      </c>
    </row>
    <row r="39" spans="1:7" ht="16.5" thickBot="1">
      <c r="A39" s="9"/>
      <c r="B39" s="10"/>
      <c r="C39" s="14" t="s">
        <v>17</v>
      </c>
      <c r="D39" s="27">
        <v>74426</v>
      </c>
      <c r="E39" s="27">
        <v>74426</v>
      </c>
      <c r="F39" s="27"/>
      <c r="G39" s="34">
        <f t="shared" si="0"/>
        <v>0</v>
      </c>
    </row>
    <row r="40" spans="1:7" ht="16.5" thickBot="1">
      <c r="A40" s="12"/>
      <c r="B40" s="13" t="s">
        <v>40</v>
      </c>
      <c r="C40" s="14" t="s">
        <v>41</v>
      </c>
      <c r="D40" s="27">
        <v>30000</v>
      </c>
      <c r="E40" s="27">
        <v>30000</v>
      </c>
      <c r="F40" s="27">
        <f>F41</f>
        <v>1350</v>
      </c>
      <c r="G40" s="34">
        <f t="shared" si="0"/>
        <v>4.5</v>
      </c>
    </row>
    <row r="41" spans="1:7" ht="16.5" thickBot="1">
      <c r="A41" s="12"/>
      <c r="B41" s="13"/>
      <c r="C41" s="14" t="s">
        <v>17</v>
      </c>
      <c r="D41" s="27">
        <v>30000</v>
      </c>
      <c r="E41" s="27">
        <v>30000</v>
      </c>
      <c r="F41" s="27">
        <v>1350</v>
      </c>
      <c r="G41" s="34">
        <f t="shared" si="0"/>
        <v>4.5</v>
      </c>
    </row>
    <row r="42" spans="1:7" ht="16.5" thickBot="1">
      <c r="A42" s="12"/>
      <c r="B42" s="13" t="s">
        <v>42</v>
      </c>
      <c r="C42" s="14" t="s">
        <v>43</v>
      </c>
      <c r="D42" s="27">
        <v>13515</v>
      </c>
      <c r="E42" s="27">
        <v>23205</v>
      </c>
      <c r="F42" s="27">
        <f>F43</f>
        <v>9690.9</v>
      </c>
      <c r="G42" s="34">
        <f t="shared" si="0"/>
        <v>41.76212023270847</v>
      </c>
    </row>
    <row r="43" spans="1:7" ht="16.5" thickBot="1">
      <c r="A43" s="12"/>
      <c r="B43" s="13"/>
      <c r="C43" s="14" t="s">
        <v>17</v>
      </c>
      <c r="D43" s="27">
        <v>13515</v>
      </c>
      <c r="E43" s="27">
        <v>23205</v>
      </c>
      <c r="F43" s="27">
        <v>9690.9</v>
      </c>
      <c r="G43" s="34">
        <f t="shared" si="0"/>
        <v>41.76212023270847</v>
      </c>
    </row>
    <row r="44" spans="1:7" ht="16.5" thickBot="1">
      <c r="A44" s="12"/>
      <c r="B44" s="13" t="s">
        <v>44</v>
      </c>
      <c r="C44" s="14" t="s">
        <v>45</v>
      </c>
      <c r="D44" s="27">
        <v>198699</v>
      </c>
      <c r="E44" s="27">
        <v>198699</v>
      </c>
      <c r="F44" s="27">
        <f>F45</f>
        <v>93709.76</v>
      </c>
      <c r="G44" s="34">
        <f t="shared" si="0"/>
        <v>47.161666641502975</v>
      </c>
    </row>
    <row r="45" spans="1:7" ht="16.5" thickBot="1">
      <c r="A45" s="12"/>
      <c r="B45" s="13"/>
      <c r="C45" s="14" t="s">
        <v>46</v>
      </c>
      <c r="D45" s="27">
        <v>194199</v>
      </c>
      <c r="E45" s="27">
        <v>194199</v>
      </c>
      <c r="F45" s="27">
        <v>93709.76</v>
      </c>
      <c r="G45" s="34">
        <f t="shared" si="0"/>
        <v>48.254501825447086</v>
      </c>
    </row>
    <row r="46" spans="1:7" ht="16.5" thickBot="1">
      <c r="A46" s="12"/>
      <c r="B46" s="13"/>
      <c r="C46" s="14" t="s">
        <v>47</v>
      </c>
      <c r="D46" s="27">
        <v>145873</v>
      </c>
      <c r="E46" s="27">
        <v>145873</v>
      </c>
      <c r="F46" s="27">
        <v>74651.7</v>
      </c>
      <c r="G46" s="34">
        <f t="shared" si="0"/>
        <v>51.17581732054596</v>
      </c>
    </row>
    <row r="47" spans="1:7" ht="16.5" thickBot="1">
      <c r="A47" s="12"/>
      <c r="B47" s="13"/>
      <c r="C47" s="14" t="s">
        <v>29</v>
      </c>
      <c r="D47" s="27">
        <v>4500</v>
      </c>
      <c r="E47" s="27">
        <v>4500</v>
      </c>
      <c r="F47" s="26"/>
      <c r="G47" s="34">
        <f t="shared" si="0"/>
        <v>0</v>
      </c>
    </row>
    <row r="48" spans="1:7" ht="16.5" thickBot="1">
      <c r="A48" s="9" t="s">
        <v>49</v>
      </c>
      <c r="B48" s="10"/>
      <c r="C48" s="11" t="s">
        <v>50</v>
      </c>
      <c r="D48" s="26">
        <f>D49+D52+D55+D59+D62+D64</f>
        <v>9635900</v>
      </c>
      <c r="E48" s="26">
        <f>E49+E52+E55+E59+E62+E64</f>
        <v>10054324</v>
      </c>
      <c r="F48" s="26">
        <f>F49+F52+F55+F59+F62+F64</f>
        <v>5908726.03</v>
      </c>
      <c r="G48" s="34">
        <f t="shared" si="0"/>
        <v>58.768008968081794</v>
      </c>
    </row>
    <row r="49" spans="1:7" ht="16.5" thickBot="1">
      <c r="A49" s="12"/>
      <c r="B49" s="13" t="s">
        <v>51</v>
      </c>
      <c r="C49" s="14" t="s">
        <v>52</v>
      </c>
      <c r="D49" s="27">
        <v>388111</v>
      </c>
      <c r="E49" s="27">
        <v>401882</v>
      </c>
      <c r="F49" s="27">
        <v>194046.09</v>
      </c>
      <c r="G49" s="34">
        <f t="shared" si="0"/>
        <v>48.28434465838231</v>
      </c>
    </row>
    <row r="50" spans="1:7" ht="16.5" thickBot="1">
      <c r="A50" s="12"/>
      <c r="B50" s="13"/>
      <c r="C50" s="14" t="s">
        <v>53</v>
      </c>
      <c r="D50" s="27">
        <v>388111</v>
      </c>
      <c r="E50" s="27">
        <v>401882</v>
      </c>
      <c r="F50" s="27">
        <v>194046.09</v>
      </c>
      <c r="G50" s="34">
        <f t="shared" si="0"/>
        <v>48.28434465838231</v>
      </c>
    </row>
    <row r="51" spans="1:7" ht="16.5" thickBot="1">
      <c r="A51" s="12"/>
      <c r="B51" s="13"/>
      <c r="C51" s="14" t="s">
        <v>54</v>
      </c>
      <c r="D51" s="27">
        <v>326138</v>
      </c>
      <c r="E51" s="27">
        <v>339812</v>
      </c>
      <c r="F51" s="27">
        <v>163803.09</v>
      </c>
      <c r="G51" s="34">
        <f t="shared" si="0"/>
        <v>48.20403340670724</v>
      </c>
    </row>
    <row r="52" spans="1:7" ht="16.5" thickBot="1">
      <c r="A52" s="12"/>
      <c r="B52" s="13" t="s">
        <v>55</v>
      </c>
      <c r="C52" s="14" t="s">
        <v>56</v>
      </c>
      <c r="D52" s="27">
        <v>355602</v>
      </c>
      <c r="E52" s="27">
        <v>355602</v>
      </c>
      <c r="F52" s="27">
        <v>153447</v>
      </c>
      <c r="G52" s="34">
        <f t="shared" si="0"/>
        <v>43.15133210724349</v>
      </c>
    </row>
    <row r="53" spans="1:7" ht="16.5" thickBot="1">
      <c r="A53" s="12"/>
      <c r="B53" s="13"/>
      <c r="C53" s="14" t="s">
        <v>17</v>
      </c>
      <c r="D53" s="27">
        <v>355602</v>
      </c>
      <c r="E53" s="27">
        <v>355602</v>
      </c>
      <c r="F53" s="27">
        <v>153447</v>
      </c>
      <c r="G53" s="34">
        <f t="shared" si="0"/>
        <v>43.15133210724349</v>
      </c>
    </row>
    <row r="54" spans="1:7" ht="16.5" thickBot="1">
      <c r="A54" s="12"/>
      <c r="B54" s="13"/>
      <c r="C54" s="14" t="s">
        <v>57</v>
      </c>
      <c r="D54" s="27">
        <v>318059</v>
      </c>
      <c r="E54" s="27">
        <v>318059</v>
      </c>
      <c r="F54" s="27">
        <v>146601.13</v>
      </c>
      <c r="G54" s="34">
        <f t="shared" si="0"/>
        <v>46.092432536101796</v>
      </c>
    </row>
    <row r="55" spans="1:7" ht="16.5" thickBot="1">
      <c r="A55" s="18"/>
      <c r="B55" s="19" t="s">
        <v>58</v>
      </c>
      <c r="C55" s="20" t="s">
        <v>59</v>
      </c>
      <c r="D55" s="29">
        <f>D56+D58</f>
        <v>8655509</v>
      </c>
      <c r="E55" s="29">
        <v>9057162</v>
      </c>
      <c r="F55" s="29">
        <v>5419154</v>
      </c>
      <c r="G55" s="34">
        <f t="shared" si="0"/>
        <v>59.83280413886823</v>
      </c>
    </row>
    <row r="56" spans="1:7" ht="16.5" thickBot="1">
      <c r="A56" s="12"/>
      <c r="B56" s="13"/>
      <c r="C56" s="14" t="s">
        <v>17</v>
      </c>
      <c r="D56" s="27">
        <v>5585509</v>
      </c>
      <c r="E56" s="27">
        <v>5832162</v>
      </c>
      <c r="F56" s="27">
        <v>2924800.15</v>
      </c>
      <c r="G56" s="34">
        <f t="shared" si="0"/>
        <v>50.14950116269061</v>
      </c>
    </row>
    <row r="57" spans="1:7" ht="16.5" thickBot="1">
      <c r="A57" s="12"/>
      <c r="B57" s="13"/>
      <c r="C57" s="14" t="s">
        <v>27</v>
      </c>
      <c r="D57" s="27">
        <v>4094964</v>
      </c>
      <c r="E57" s="27">
        <v>4242020</v>
      </c>
      <c r="F57" s="27">
        <v>2092510.83</v>
      </c>
      <c r="G57" s="34">
        <f t="shared" si="0"/>
        <v>49.32816983418277</v>
      </c>
    </row>
    <row r="58" spans="1:7" ht="16.5" thickBot="1">
      <c r="A58" s="18"/>
      <c r="B58" s="19"/>
      <c r="C58" s="20" t="s">
        <v>28</v>
      </c>
      <c r="D58" s="29">
        <v>3070000</v>
      </c>
      <c r="E58" s="29">
        <v>3225000</v>
      </c>
      <c r="F58" s="29">
        <v>2494354.48</v>
      </c>
      <c r="G58" s="46">
        <f t="shared" si="0"/>
        <v>77.3443249612403</v>
      </c>
    </row>
    <row r="59" spans="1:7" ht="16.5" thickBot="1">
      <c r="A59" s="12"/>
      <c r="B59" s="13" t="s">
        <v>60</v>
      </c>
      <c r="C59" s="14" t="s">
        <v>61</v>
      </c>
      <c r="D59" s="27">
        <v>60000</v>
      </c>
      <c r="E59" s="27">
        <v>60000</v>
      </c>
      <c r="F59" s="27">
        <v>57122</v>
      </c>
      <c r="G59" s="34">
        <f t="shared" si="0"/>
        <v>95.20333333333333</v>
      </c>
    </row>
    <row r="60" spans="1:7" ht="16.5" thickBot="1">
      <c r="A60" s="12"/>
      <c r="B60" s="13"/>
      <c r="C60" s="14" t="s">
        <v>62</v>
      </c>
      <c r="D60" s="27">
        <v>60000</v>
      </c>
      <c r="E60" s="27">
        <v>60000</v>
      </c>
      <c r="F60" s="27">
        <v>57121.51</v>
      </c>
      <c r="G60" s="34">
        <f t="shared" si="0"/>
        <v>95.20251666666667</v>
      </c>
    </row>
    <row r="61" spans="1:7" ht="16.5" thickBot="1">
      <c r="A61" s="12"/>
      <c r="B61" s="13"/>
      <c r="C61" s="14" t="s">
        <v>63</v>
      </c>
      <c r="D61" s="27">
        <v>2000</v>
      </c>
      <c r="E61" s="27">
        <v>15162</v>
      </c>
      <c r="F61" s="27">
        <v>15044.64</v>
      </c>
      <c r="G61" s="34">
        <f t="shared" si="0"/>
        <v>99.22595963593193</v>
      </c>
    </row>
    <row r="62" spans="1:7" ht="16.5" thickBot="1">
      <c r="A62" s="12"/>
      <c r="B62" s="13">
        <v>75075</v>
      </c>
      <c r="C62" s="14" t="s">
        <v>64</v>
      </c>
      <c r="D62" s="27">
        <v>105000</v>
      </c>
      <c r="E62" s="27">
        <v>108000</v>
      </c>
      <c r="F62" s="27">
        <v>44937.2</v>
      </c>
      <c r="G62" s="34">
        <f t="shared" si="0"/>
        <v>41.608518518518515</v>
      </c>
    </row>
    <row r="63" spans="1:7" ht="16.5" thickBot="1">
      <c r="A63" s="12"/>
      <c r="B63" s="13"/>
      <c r="C63" s="14" t="s">
        <v>62</v>
      </c>
      <c r="D63" s="27">
        <v>105000</v>
      </c>
      <c r="E63" s="27">
        <v>108000</v>
      </c>
      <c r="F63" s="27">
        <v>44937.2</v>
      </c>
      <c r="G63" s="34">
        <f t="shared" si="0"/>
        <v>41.608518518518515</v>
      </c>
    </row>
    <row r="64" spans="1:7" ht="16.5" thickBot="1">
      <c r="A64" s="12"/>
      <c r="B64" s="13" t="s">
        <v>65</v>
      </c>
      <c r="C64" s="14" t="s">
        <v>12</v>
      </c>
      <c r="D64" s="27">
        <v>71678</v>
      </c>
      <c r="E64" s="27">
        <v>71678</v>
      </c>
      <c r="F64" s="27">
        <v>40019.74</v>
      </c>
      <c r="G64" s="34">
        <f t="shared" si="0"/>
        <v>55.8326683222188</v>
      </c>
    </row>
    <row r="65" spans="1:7" ht="16.5" thickBot="1">
      <c r="A65" s="12"/>
      <c r="B65" s="13"/>
      <c r="C65" s="14" t="s">
        <v>17</v>
      </c>
      <c r="D65" s="27">
        <v>71678</v>
      </c>
      <c r="E65" s="27">
        <v>71678</v>
      </c>
      <c r="F65" s="27">
        <v>40020</v>
      </c>
      <c r="G65" s="34">
        <f t="shared" si="0"/>
        <v>55.833031055554</v>
      </c>
    </row>
    <row r="66" spans="1:7" ht="16.5" thickBot="1">
      <c r="A66" s="9" t="s">
        <v>66</v>
      </c>
      <c r="B66" s="10"/>
      <c r="C66" s="11" t="s">
        <v>67</v>
      </c>
      <c r="D66" s="26">
        <v>500</v>
      </c>
      <c r="E66" s="26">
        <v>500</v>
      </c>
      <c r="F66" s="26">
        <v>500</v>
      </c>
      <c r="G66" s="34">
        <f t="shared" si="0"/>
        <v>100</v>
      </c>
    </row>
    <row r="67" spans="1:7" ht="16.5" thickBot="1">
      <c r="A67" s="9"/>
      <c r="B67" s="13" t="s">
        <v>68</v>
      </c>
      <c r="C67" s="14" t="s">
        <v>69</v>
      </c>
      <c r="D67" s="27">
        <v>500</v>
      </c>
      <c r="E67" s="27">
        <v>500</v>
      </c>
      <c r="F67" s="27">
        <v>500</v>
      </c>
      <c r="G67" s="34">
        <f t="shared" si="0"/>
        <v>100</v>
      </c>
    </row>
    <row r="68" spans="1:7" ht="16.5" thickBot="1">
      <c r="A68" s="9"/>
      <c r="B68" s="10"/>
      <c r="C68" s="14" t="s">
        <v>62</v>
      </c>
      <c r="D68" s="27">
        <v>500</v>
      </c>
      <c r="E68" s="27">
        <v>500</v>
      </c>
      <c r="F68" s="27">
        <v>500</v>
      </c>
      <c r="G68" s="34">
        <f t="shared" si="0"/>
        <v>100</v>
      </c>
    </row>
    <row r="69" spans="1:7" ht="16.5" customHeight="1" thickBot="1">
      <c r="A69" s="21" t="s">
        <v>70</v>
      </c>
      <c r="B69" s="21"/>
      <c r="C69" s="22" t="s">
        <v>71</v>
      </c>
      <c r="D69" s="28">
        <f>D70+D72+D74</f>
        <v>80500</v>
      </c>
      <c r="E69" s="41">
        <f>E70+E72+E74</f>
        <v>81000</v>
      </c>
      <c r="F69" s="26">
        <f>F74</f>
        <v>5249.01</v>
      </c>
      <c r="G69" s="34">
        <f t="shared" si="0"/>
        <v>6.48025925925926</v>
      </c>
    </row>
    <row r="70" spans="1:7" ht="16.5" thickBot="1">
      <c r="A70" s="18"/>
      <c r="B70" s="19" t="s">
        <v>72</v>
      </c>
      <c r="C70" s="20" t="s">
        <v>73</v>
      </c>
      <c r="D70" s="29">
        <v>64000</v>
      </c>
      <c r="E70" s="29">
        <v>64000</v>
      </c>
      <c r="F70" s="29"/>
      <c r="G70" s="34">
        <f t="shared" si="0"/>
        <v>0</v>
      </c>
    </row>
    <row r="71" spans="1:7" ht="16.5" thickBot="1">
      <c r="A71" s="12"/>
      <c r="B71" s="13"/>
      <c r="C71" s="14" t="s">
        <v>74</v>
      </c>
      <c r="D71" s="27">
        <v>64000</v>
      </c>
      <c r="E71" s="27">
        <v>64000</v>
      </c>
      <c r="F71" s="27"/>
      <c r="G71" s="34">
        <f t="shared" si="0"/>
        <v>0</v>
      </c>
    </row>
    <row r="72" spans="1:7" ht="16.5" thickBot="1">
      <c r="A72" s="12"/>
      <c r="B72" s="13" t="s">
        <v>75</v>
      </c>
      <c r="C72" s="14" t="s">
        <v>76</v>
      </c>
      <c r="D72" s="27">
        <v>6500</v>
      </c>
      <c r="E72" s="27">
        <v>6500</v>
      </c>
      <c r="F72" s="27"/>
      <c r="G72" s="34">
        <f t="shared" si="0"/>
        <v>0</v>
      </c>
    </row>
    <row r="73" spans="1:7" ht="16.5" thickBot="1">
      <c r="A73" s="12"/>
      <c r="B73" s="13"/>
      <c r="C73" s="14" t="s">
        <v>62</v>
      </c>
      <c r="D73" s="27">
        <v>6500</v>
      </c>
      <c r="E73" s="27">
        <v>6500</v>
      </c>
      <c r="F73" s="27"/>
      <c r="G73" s="34">
        <f t="shared" si="0"/>
        <v>0</v>
      </c>
    </row>
    <row r="74" spans="1:7" ht="16.5" thickBot="1">
      <c r="A74" s="12"/>
      <c r="B74" s="13" t="s">
        <v>77</v>
      </c>
      <c r="C74" s="14" t="s">
        <v>12</v>
      </c>
      <c r="D74" s="27">
        <v>10000</v>
      </c>
      <c r="E74" s="27">
        <v>10500</v>
      </c>
      <c r="F74" s="27">
        <v>5249.01</v>
      </c>
      <c r="G74" s="34">
        <f t="shared" si="0"/>
        <v>49.99057142857143</v>
      </c>
    </row>
    <row r="75" spans="1:7" ht="16.5" thickBot="1">
      <c r="A75" s="12"/>
      <c r="B75" s="13"/>
      <c r="C75" s="14" t="s">
        <v>62</v>
      </c>
      <c r="D75" s="27">
        <v>10000</v>
      </c>
      <c r="E75" s="27">
        <v>10500</v>
      </c>
      <c r="F75" s="27">
        <v>5249.01</v>
      </c>
      <c r="G75" s="34">
        <f t="shared" si="0"/>
        <v>49.99057142857143</v>
      </c>
    </row>
    <row r="76" spans="1:7" ht="16.5" thickBot="1">
      <c r="A76" s="9" t="s">
        <v>78</v>
      </c>
      <c r="B76" s="10"/>
      <c r="C76" s="11" t="s">
        <v>79</v>
      </c>
      <c r="D76" s="26">
        <v>747950</v>
      </c>
      <c r="E76" s="26">
        <v>747950</v>
      </c>
      <c r="F76" s="26">
        <v>196468</v>
      </c>
      <c r="G76" s="34">
        <f t="shared" si="0"/>
        <v>26.267531252089043</v>
      </c>
    </row>
    <row r="77" spans="1:7" ht="32.25" thickBot="1">
      <c r="A77" s="18"/>
      <c r="B77" s="18" t="s">
        <v>80</v>
      </c>
      <c r="C77" s="20" t="s">
        <v>182</v>
      </c>
      <c r="D77" s="30">
        <v>747950</v>
      </c>
      <c r="E77" s="27">
        <v>747950</v>
      </c>
      <c r="F77" s="27">
        <v>196467.84</v>
      </c>
      <c r="G77" s="34">
        <f t="shared" si="0"/>
        <v>26.267509860284775</v>
      </c>
    </row>
    <row r="78" spans="1:7" ht="16.5" thickBot="1">
      <c r="A78" s="12"/>
      <c r="B78" s="13"/>
      <c r="C78" s="14" t="s">
        <v>17</v>
      </c>
      <c r="D78" s="27">
        <v>747950</v>
      </c>
      <c r="E78" s="27">
        <v>747950</v>
      </c>
      <c r="F78" s="27">
        <v>196468</v>
      </c>
      <c r="G78" s="34">
        <f t="shared" si="0"/>
        <v>26.267531252089043</v>
      </c>
    </row>
    <row r="79" spans="1:7" ht="16.5" thickBot="1">
      <c r="A79" s="9" t="s">
        <v>81</v>
      </c>
      <c r="B79" s="10"/>
      <c r="C79" s="11" t="s">
        <v>82</v>
      </c>
      <c r="D79" s="26">
        <v>1050000</v>
      </c>
      <c r="E79" s="26">
        <v>514206</v>
      </c>
      <c r="F79" s="26"/>
      <c r="G79" s="34">
        <f aca="true" t="shared" si="1" ref="G79:G143">(F79/E79)*100</f>
        <v>0</v>
      </c>
    </row>
    <row r="80" spans="1:7" ht="16.5" thickBot="1">
      <c r="A80" s="9"/>
      <c r="B80" s="13" t="s">
        <v>83</v>
      </c>
      <c r="C80" s="14" t="s">
        <v>84</v>
      </c>
      <c r="D80" s="27">
        <f>D81+D82+D83</f>
        <v>1050000</v>
      </c>
      <c r="E80" s="27">
        <v>514206</v>
      </c>
      <c r="F80" s="26"/>
      <c r="G80" s="34">
        <f t="shared" si="1"/>
        <v>0</v>
      </c>
    </row>
    <row r="81" spans="1:7" ht="16.5" thickBot="1">
      <c r="A81" s="33"/>
      <c r="B81" s="19"/>
      <c r="C81" s="40" t="s">
        <v>191</v>
      </c>
      <c r="D81" s="29">
        <v>850000</v>
      </c>
      <c r="E81" s="29">
        <v>452900</v>
      </c>
      <c r="F81" s="37"/>
      <c r="G81" s="34">
        <v>0</v>
      </c>
    </row>
    <row r="82" spans="1:7" ht="16.5" thickBot="1">
      <c r="A82" s="33"/>
      <c r="B82" s="19"/>
      <c r="C82" s="20" t="s">
        <v>186</v>
      </c>
      <c r="D82" s="29">
        <v>100000</v>
      </c>
      <c r="E82" s="29">
        <v>61306</v>
      </c>
      <c r="F82" s="37"/>
      <c r="G82" s="34">
        <v>0</v>
      </c>
    </row>
    <row r="83" spans="1:7" ht="16.5" thickBot="1">
      <c r="A83" s="9"/>
      <c r="B83" s="13"/>
      <c r="C83" s="14" t="s">
        <v>187</v>
      </c>
      <c r="D83" s="27">
        <v>100000</v>
      </c>
      <c r="E83" s="27" t="s">
        <v>48</v>
      </c>
      <c r="F83" s="26"/>
      <c r="G83" s="34">
        <v>0</v>
      </c>
    </row>
    <row r="84" spans="1:7" ht="16.5" thickBot="1">
      <c r="A84" s="9" t="s">
        <v>85</v>
      </c>
      <c r="B84" s="10"/>
      <c r="C84" s="11" t="s">
        <v>86</v>
      </c>
      <c r="D84" s="26">
        <f>D85+D89+D93+D97+D99+D103+D106+D109+D112+D114</f>
        <v>9912671</v>
      </c>
      <c r="E84" s="26">
        <f>E85+E89+E93+E97+E99+E103+E106+E109+E112+E114</f>
        <v>9800053</v>
      </c>
      <c r="F84" s="26">
        <f>F85+F89+F93+F97+F99+F103+F106+F109+F112+F114</f>
        <v>4724759.600000001</v>
      </c>
      <c r="G84" s="34">
        <f t="shared" si="1"/>
        <v>48.211571917009024</v>
      </c>
    </row>
    <row r="85" spans="1:7" ht="16.5" thickBot="1">
      <c r="A85" s="18"/>
      <c r="B85" s="19" t="s">
        <v>87</v>
      </c>
      <c r="C85" s="20" t="s">
        <v>88</v>
      </c>
      <c r="D85" s="29">
        <v>869420</v>
      </c>
      <c r="E85" s="30">
        <v>762260</v>
      </c>
      <c r="F85" s="29">
        <v>311274.53</v>
      </c>
      <c r="G85" s="46">
        <f t="shared" si="1"/>
        <v>40.83574239760712</v>
      </c>
    </row>
    <row r="86" spans="1:7" ht="16.5" thickBot="1">
      <c r="A86" s="18"/>
      <c r="B86" s="19"/>
      <c r="C86" s="20" t="s">
        <v>17</v>
      </c>
      <c r="D86" s="29">
        <v>869420</v>
      </c>
      <c r="E86" s="27">
        <v>762260</v>
      </c>
      <c r="F86" s="27">
        <v>311274.53</v>
      </c>
      <c r="G86" s="34">
        <f t="shared" si="1"/>
        <v>40.83574239760712</v>
      </c>
    </row>
    <row r="87" spans="1:7" ht="16.5" thickBot="1">
      <c r="A87" s="18"/>
      <c r="B87" s="19"/>
      <c r="C87" s="20" t="s">
        <v>27</v>
      </c>
      <c r="D87" s="29">
        <v>286780</v>
      </c>
      <c r="E87" s="29">
        <v>286780</v>
      </c>
      <c r="F87" s="29">
        <v>144972.51</v>
      </c>
      <c r="G87" s="46">
        <f t="shared" si="1"/>
        <v>50.55182021061441</v>
      </c>
    </row>
    <row r="88" spans="1:7" ht="16.5" thickBot="1">
      <c r="A88" s="18"/>
      <c r="B88" s="19"/>
      <c r="C88" s="20" t="s">
        <v>89</v>
      </c>
      <c r="D88" s="29">
        <v>550530</v>
      </c>
      <c r="E88" s="29">
        <v>443370</v>
      </c>
      <c r="F88" s="29">
        <v>147170</v>
      </c>
      <c r="G88" s="46">
        <f t="shared" si="1"/>
        <v>33.193495274826894</v>
      </c>
    </row>
    <row r="89" spans="1:7" ht="16.5" thickBot="1">
      <c r="A89" s="12"/>
      <c r="B89" s="13" t="s">
        <v>90</v>
      </c>
      <c r="C89" s="14" t="s">
        <v>91</v>
      </c>
      <c r="D89" s="27">
        <v>3088735</v>
      </c>
      <c r="E89" s="27">
        <v>3127181</v>
      </c>
      <c r="F89" s="27">
        <v>1372994.14</v>
      </c>
      <c r="G89" s="34">
        <f t="shared" si="1"/>
        <v>43.905170183625444</v>
      </c>
    </row>
    <row r="90" spans="1:7" ht="16.5" thickBot="1">
      <c r="A90" s="12"/>
      <c r="B90" s="13"/>
      <c r="C90" s="14" t="s">
        <v>17</v>
      </c>
      <c r="D90" s="27">
        <v>3064335</v>
      </c>
      <c r="E90" s="27">
        <v>3127181</v>
      </c>
      <c r="F90" s="27">
        <v>1372994.14</v>
      </c>
      <c r="G90" s="34">
        <f t="shared" si="1"/>
        <v>43.905170183625444</v>
      </c>
    </row>
    <row r="91" spans="1:7" ht="16.5" thickBot="1">
      <c r="A91" s="12"/>
      <c r="B91" s="13"/>
      <c r="C91" s="14" t="s">
        <v>27</v>
      </c>
      <c r="D91" s="27">
        <v>2397743</v>
      </c>
      <c r="E91" s="27">
        <v>2421877</v>
      </c>
      <c r="F91" s="27">
        <v>1143436</v>
      </c>
      <c r="G91" s="34">
        <f t="shared" si="1"/>
        <v>47.21280230168584</v>
      </c>
    </row>
    <row r="92" spans="1:7" ht="16.5" thickBot="1">
      <c r="A92" s="12"/>
      <c r="B92" s="13"/>
      <c r="C92" s="14" t="s">
        <v>74</v>
      </c>
      <c r="D92" s="27">
        <v>24400</v>
      </c>
      <c r="E92" s="27"/>
      <c r="F92" s="27"/>
      <c r="G92" s="34">
        <v>0</v>
      </c>
    </row>
    <row r="93" spans="1:7" ht="16.5" thickBot="1">
      <c r="A93" s="12"/>
      <c r="B93" s="13" t="s">
        <v>92</v>
      </c>
      <c r="C93" s="14" t="s">
        <v>93</v>
      </c>
      <c r="D93" s="27">
        <v>1097450</v>
      </c>
      <c r="E93" s="27">
        <v>1044610</v>
      </c>
      <c r="F93" s="27">
        <v>487324.12</v>
      </c>
      <c r="G93" s="34">
        <f t="shared" si="1"/>
        <v>46.6512976134634</v>
      </c>
    </row>
    <row r="94" spans="1:7" ht="16.5" thickBot="1">
      <c r="A94" s="12"/>
      <c r="B94" s="13"/>
      <c r="C94" s="14" t="s">
        <v>17</v>
      </c>
      <c r="D94" s="27">
        <v>1097450</v>
      </c>
      <c r="E94" s="27">
        <v>1044610</v>
      </c>
      <c r="F94" s="27">
        <v>487324.12</v>
      </c>
      <c r="G94" s="34">
        <f t="shared" si="1"/>
        <v>46.6512976134634</v>
      </c>
    </row>
    <row r="95" spans="1:7" ht="16.5" thickBot="1">
      <c r="A95" s="12"/>
      <c r="B95" s="13"/>
      <c r="C95" s="14" t="s">
        <v>27</v>
      </c>
      <c r="D95" s="27">
        <v>764300</v>
      </c>
      <c r="E95" s="27">
        <v>764300</v>
      </c>
      <c r="F95" s="27">
        <v>379829.93</v>
      </c>
      <c r="G95" s="34">
        <f t="shared" si="1"/>
        <v>49.69644511317545</v>
      </c>
    </row>
    <row r="96" spans="1:7" ht="16.5" thickBot="1">
      <c r="A96" s="12"/>
      <c r="B96" s="13"/>
      <c r="C96" s="14" t="s">
        <v>94</v>
      </c>
      <c r="D96" s="27">
        <v>179520</v>
      </c>
      <c r="E96" s="27">
        <v>136680</v>
      </c>
      <c r="F96" s="27">
        <v>41338</v>
      </c>
      <c r="G96" s="34">
        <f t="shared" si="1"/>
        <v>30.244366403277727</v>
      </c>
    </row>
    <row r="97" spans="1:7" ht="16.5" thickBot="1">
      <c r="A97" s="12"/>
      <c r="B97" s="13" t="s">
        <v>95</v>
      </c>
      <c r="C97" s="14" t="s">
        <v>96</v>
      </c>
      <c r="D97" s="27">
        <v>33900</v>
      </c>
      <c r="E97" s="27">
        <v>28900</v>
      </c>
      <c r="F97" s="27">
        <v>9496.71</v>
      </c>
      <c r="G97" s="34">
        <f t="shared" si="1"/>
        <v>32.86058823529412</v>
      </c>
    </row>
    <row r="98" spans="1:7" ht="16.5" thickBot="1">
      <c r="A98" s="12"/>
      <c r="B98" s="13"/>
      <c r="C98" s="14" t="s">
        <v>97</v>
      </c>
      <c r="D98" s="27">
        <v>33900</v>
      </c>
      <c r="E98" s="27">
        <v>28900</v>
      </c>
      <c r="F98" s="27">
        <v>9496.71</v>
      </c>
      <c r="G98" s="34">
        <f t="shared" si="1"/>
        <v>32.86058823529412</v>
      </c>
    </row>
    <row r="99" spans="1:7" ht="16.5" thickBot="1">
      <c r="A99" s="12"/>
      <c r="B99" s="13" t="s">
        <v>98</v>
      </c>
      <c r="C99" s="14" t="s">
        <v>99</v>
      </c>
      <c r="D99" s="27">
        <v>2930780</v>
      </c>
      <c r="E99" s="27">
        <v>2935680</v>
      </c>
      <c r="F99" s="27">
        <v>1538528.07</v>
      </c>
      <c r="G99" s="34">
        <f t="shared" si="1"/>
        <v>52.4078942527796</v>
      </c>
    </row>
    <row r="100" spans="1:7" ht="16.5" thickBot="1">
      <c r="A100" s="12"/>
      <c r="B100" s="13"/>
      <c r="C100" s="14" t="s">
        <v>17</v>
      </c>
      <c r="D100" s="27">
        <v>2930780</v>
      </c>
      <c r="E100" s="27">
        <v>2935680</v>
      </c>
      <c r="F100" s="27">
        <v>1538528.07</v>
      </c>
      <c r="G100" s="34">
        <f t="shared" si="1"/>
        <v>52.4078942527796</v>
      </c>
    </row>
    <row r="101" spans="1:7" ht="16.5" thickBot="1">
      <c r="A101" s="12"/>
      <c r="B101" s="13"/>
      <c r="C101" s="14" t="s">
        <v>27</v>
      </c>
      <c r="D101" s="27">
        <v>2444120</v>
      </c>
      <c r="E101" s="27">
        <v>2444120</v>
      </c>
      <c r="F101" s="27">
        <v>1277684.94</v>
      </c>
      <c r="G101" s="34">
        <f t="shared" si="1"/>
        <v>52.27586779699851</v>
      </c>
    </row>
    <row r="102" spans="1:7" ht="16.5" thickBot="1">
      <c r="A102" s="12"/>
      <c r="B102" s="13"/>
      <c r="C102" s="14" t="s">
        <v>94</v>
      </c>
      <c r="D102" s="27">
        <v>15000</v>
      </c>
      <c r="E102" s="27">
        <v>15000</v>
      </c>
      <c r="F102" s="27">
        <v>6480</v>
      </c>
      <c r="G102" s="34">
        <f t="shared" si="1"/>
        <v>43.2</v>
      </c>
    </row>
    <row r="103" spans="1:7" ht="16.5" thickBot="1">
      <c r="A103" s="12"/>
      <c r="B103" s="13" t="s">
        <v>100</v>
      </c>
      <c r="C103" s="14" t="s">
        <v>101</v>
      </c>
      <c r="D103" s="27">
        <v>600010</v>
      </c>
      <c r="E103" s="27">
        <v>600010</v>
      </c>
      <c r="F103" s="27">
        <v>332229.61</v>
      </c>
      <c r="G103" s="34">
        <f t="shared" si="1"/>
        <v>55.37067882201963</v>
      </c>
    </row>
    <row r="104" spans="1:7" ht="16.5" thickBot="1">
      <c r="A104" s="12"/>
      <c r="B104" s="13"/>
      <c r="C104" s="14" t="s">
        <v>17</v>
      </c>
      <c r="D104" s="27">
        <v>600010</v>
      </c>
      <c r="E104" s="27">
        <v>600010</v>
      </c>
      <c r="F104" s="27">
        <v>332230</v>
      </c>
      <c r="G104" s="34">
        <f t="shared" si="1"/>
        <v>55.37074382093632</v>
      </c>
    </row>
    <row r="105" spans="1:7" ht="16.5" thickBot="1">
      <c r="A105" s="12"/>
      <c r="B105" s="13"/>
      <c r="C105" s="14" t="s">
        <v>27</v>
      </c>
      <c r="D105" s="27">
        <v>519180</v>
      </c>
      <c r="E105" s="27">
        <v>519180</v>
      </c>
      <c r="F105" s="27">
        <v>289984.54</v>
      </c>
      <c r="G105" s="34">
        <f t="shared" si="1"/>
        <v>55.85433568319272</v>
      </c>
    </row>
    <row r="106" spans="1:7" ht="16.5" thickBot="1">
      <c r="A106" s="12"/>
      <c r="B106" s="13" t="s">
        <v>102</v>
      </c>
      <c r="C106" s="14" t="s">
        <v>103</v>
      </c>
      <c r="D106" s="27">
        <v>908790</v>
      </c>
      <c r="E106" s="27">
        <v>925790</v>
      </c>
      <c r="F106" s="27">
        <v>486061.63</v>
      </c>
      <c r="G106" s="34">
        <f t="shared" si="1"/>
        <v>52.502363386945206</v>
      </c>
    </row>
    <row r="107" spans="1:7" ht="16.5" thickBot="1">
      <c r="A107" s="12"/>
      <c r="B107" s="13"/>
      <c r="C107" s="14" t="s">
        <v>17</v>
      </c>
      <c r="D107" s="27">
        <v>908790</v>
      </c>
      <c r="E107" s="27">
        <v>925790</v>
      </c>
      <c r="F107" s="27">
        <v>486061.63</v>
      </c>
      <c r="G107" s="34">
        <f t="shared" si="1"/>
        <v>52.502363386945206</v>
      </c>
    </row>
    <row r="108" spans="1:7" ht="16.5" thickBot="1">
      <c r="A108" s="18"/>
      <c r="B108" s="19"/>
      <c r="C108" s="20" t="s">
        <v>27</v>
      </c>
      <c r="D108" s="29">
        <v>765350</v>
      </c>
      <c r="E108" s="29">
        <v>765350</v>
      </c>
      <c r="F108" s="29">
        <v>398340.62</v>
      </c>
      <c r="G108" s="34">
        <f t="shared" si="1"/>
        <v>52.04685699353237</v>
      </c>
    </row>
    <row r="109" spans="1:7" ht="16.5" thickBot="1">
      <c r="A109" s="12"/>
      <c r="B109" s="13" t="s">
        <v>104</v>
      </c>
      <c r="C109" s="14" t="s">
        <v>105</v>
      </c>
      <c r="D109" s="27">
        <v>192820</v>
      </c>
      <c r="E109" s="27">
        <v>192820</v>
      </c>
      <c r="F109" s="27">
        <v>77701.42</v>
      </c>
      <c r="G109" s="34">
        <f t="shared" si="1"/>
        <v>40.29738616326107</v>
      </c>
    </row>
    <row r="110" spans="1:7" ht="16.5" thickBot="1">
      <c r="A110" s="12"/>
      <c r="B110" s="13"/>
      <c r="C110" s="14" t="s">
        <v>53</v>
      </c>
      <c r="D110" s="27">
        <v>192820</v>
      </c>
      <c r="E110" s="27">
        <v>192820</v>
      </c>
      <c r="F110" s="27">
        <v>77701.42</v>
      </c>
      <c r="G110" s="34">
        <f t="shared" si="1"/>
        <v>40.29738616326107</v>
      </c>
    </row>
    <row r="111" spans="1:7" ht="16.5" thickBot="1">
      <c r="A111" s="12"/>
      <c r="B111" s="13"/>
      <c r="C111" s="14" t="s">
        <v>106</v>
      </c>
      <c r="D111" s="27">
        <v>113690</v>
      </c>
      <c r="E111" s="27">
        <v>113690</v>
      </c>
      <c r="F111" s="27">
        <v>61187.44</v>
      </c>
      <c r="G111" s="34">
        <f t="shared" si="1"/>
        <v>53.819544375054974</v>
      </c>
    </row>
    <row r="112" spans="1:7" ht="16.5" thickBot="1">
      <c r="A112" s="12"/>
      <c r="B112" s="13" t="s">
        <v>107</v>
      </c>
      <c r="C112" s="14" t="s">
        <v>108</v>
      </c>
      <c r="D112" s="27">
        <v>50881</v>
      </c>
      <c r="E112" s="27">
        <v>50881</v>
      </c>
      <c r="F112" s="27">
        <v>14715.2</v>
      </c>
      <c r="G112" s="34">
        <f t="shared" si="1"/>
        <v>28.920815235549618</v>
      </c>
    </row>
    <row r="113" spans="1:7" ht="16.5" thickBot="1">
      <c r="A113" s="18"/>
      <c r="B113" s="19"/>
      <c r="C113" s="20" t="s">
        <v>62</v>
      </c>
      <c r="D113" s="29">
        <v>50881</v>
      </c>
      <c r="E113" s="29">
        <v>50881</v>
      </c>
      <c r="F113" s="29">
        <v>14715.2</v>
      </c>
      <c r="G113" s="46">
        <f t="shared" si="1"/>
        <v>28.920815235549618</v>
      </c>
    </row>
    <row r="114" spans="1:7" ht="16.5" thickBot="1">
      <c r="A114" s="12"/>
      <c r="B114" s="13" t="s">
        <v>109</v>
      </c>
      <c r="C114" s="14" t="s">
        <v>12</v>
      </c>
      <c r="D114" s="27">
        <v>139885</v>
      </c>
      <c r="E114" s="27">
        <v>131921</v>
      </c>
      <c r="F114" s="27">
        <v>94434.17</v>
      </c>
      <c r="G114" s="34">
        <f t="shared" si="1"/>
        <v>71.58387974621175</v>
      </c>
    </row>
    <row r="115" spans="1:7" ht="16.5" thickBot="1">
      <c r="A115" s="12"/>
      <c r="B115" s="13"/>
      <c r="C115" s="14" t="s">
        <v>17</v>
      </c>
      <c r="D115" s="27">
        <v>139885</v>
      </c>
      <c r="E115" s="27">
        <v>131921</v>
      </c>
      <c r="F115" s="27">
        <v>94434.17</v>
      </c>
      <c r="G115" s="34">
        <f t="shared" si="1"/>
        <v>71.58387974621175</v>
      </c>
    </row>
    <row r="116" spans="1:7" ht="16.5" thickBot="1">
      <c r="A116" s="18"/>
      <c r="B116" s="19"/>
      <c r="C116" s="20" t="s">
        <v>106</v>
      </c>
      <c r="D116" s="29" t="s">
        <v>48</v>
      </c>
      <c r="E116" s="29">
        <v>36</v>
      </c>
      <c r="F116" s="29">
        <v>36</v>
      </c>
      <c r="G116" s="46">
        <f t="shared" si="1"/>
        <v>100</v>
      </c>
    </row>
    <row r="117" spans="1:7" ht="16.5" thickBot="1">
      <c r="A117" s="9" t="s">
        <v>110</v>
      </c>
      <c r="B117" s="10"/>
      <c r="C117" s="11" t="s">
        <v>111</v>
      </c>
      <c r="D117" s="26">
        <f>D118+D120+D123+D125</f>
        <v>2274597</v>
      </c>
      <c r="E117" s="26">
        <f>E118+E120+E123+E125+E127</f>
        <v>2377281</v>
      </c>
      <c r="F117" s="26">
        <f>F118+F120+F125+F127</f>
        <v>798739.26</v>
      </c>
      <c r="G117" s="34">
        <f t="shared" si="1"/>
        <v>33.59885768657554</v>
      </c>
    </row>
    <row r="118" spans="1:7" ht="16.5" thickBot="1">
      <c r="A118" s="12"/>
      <c r="B118" s="13" t="s">
        <v>112</v>
      </c>
      <c r="C118" s="14" t="s">
        <v>113</v>
      </c>
      <c r="D118" s="27">
        <v>413348</v>
      </c>
      <c r="E118" s="27">
        <v>475382</v>
      </c>
      <c r="F118" s="27">
        <v>1731.27</v>
      </c>
      <c r="G118" s="34">
        <f t="shared" si="1"/>
        <v>0.36418501331560726</v>
      </c>
    </row>
    <row r="119" spans="1:7" ht="16.5" thickBot="1">
      <c r="A119" s="12"/>
      <c r="B119" s="13"/>
      <c r="C119" s="14" t="s">
        <v>114</v>
      </c>
      <c r="D119" s="27">
        <v>413348</v>
      </c>
      <c r="E119" s="27">
        <v>475382</v>
      </c>
      <c r="F119" s="27">
        <v>1731.27</v>
      </c>
      <c r="G119" s="34">
        <f t="shared" si="1"/>
        <v>0.36418501331560726</v>
      </c>
    </row>
    <row r="120" spans="1:7" ht="16.5" thickBot="1">
      <c r="A120" s="12"/>
      <c r="B120" s="13" t="s">
        <v>115</v>
      </c>
      <c r="C120" s="14" t="s">
        <v>116</v>
      </c>
      <c r="D120" s="27">
        <v>100000</v>
      </c>
      <c r="E120" s="27">
        <v>100000</v>
      </c>
      <c r="F120" s="27">
        <v>24503</v>
      </c>
      <c r="G120" s="34">
        <f t="shared" si="1"/>
        <v>24.503</v>
      </c>
    </row>
    <row r="121" spans="1:7" ht="16.5" thickBot="1">
      <c r="A121" s="12"/>
      <c r="B121" s="13"/>
      <c r="C121" s="14" t="s">
        <v>74</v>
      </c>
      <c r="D121" s="27">
        <v>100000</v>
      </c>
      <c r="E121" s="27">
        <v>100000</v>
      </c>
      <c r="F121" s="27">
        <v>24503</v>
      </c>
      <c r="G121" s="34">
        <f t="shared" si="1"/>
        <v>24.503</v>
      </c>
    </row>
    <row r="122" spans="1:7" ht="16.5" thickBot="1">
      <c r="A122" s="12"/>
      <c r="B122" s="13"/>
      <c r="C122" s="14" t="s">
        <v>201</v>
      </c>
      <c r="D122" s="27">
        <v>100000</v>
      </c>
      <c r="E122" s="27">
        <v>50000</v>
      </c>
      <c r="F122" s="27"/>
      <c r="G122" s="34">
        <v>0</v>
      </c>
    </row>
    <row r="123" spans="1:7" ht="16.5" thickBot="1">
      <c r="A123" s="12"/>
      <c r="B123" s="13" t="s">
        <v>117</v>
      </c>
      <c r="C123" s="14" t="s">
        <v>118</v>
      </c>
      <c r="D123" s="27">
        <v>5000</v>
      </c>
      <c r="E123" s="27">
        <v>5000</v>
      </c>
      <c r="F123" s="27"/>
      <c r="G123" s="34">
        <f t="shared" si="1"/>
        <v>0</v>
      </c>
    </row>
    <row r="124" spans="1:7" ht="16.5" thickBot="1">
      <c r="A124" s="12"/>
      <c r="B124" s="13"/>
      <c r="C124" s="14" t="s">
        <v>17</v>
      </c>
      <c r="D124" s="27">
        <v>5000</v>
      </c>
      <c r="E124" s="31">
        <v>5000</v>
      </c>
      <c r="F124" s="27"/>
      <c r="G124" s="34">
        <f t="shared" si="1"/>
        <v>0</v>
      </c>
    </row>
    <row r="125" spans="1:7" ht="33" customHeight="1" thickBot="1">
      <c r="A125" s="23"/>
      <c r="B125" s="23" t="s">
        <v>119</v>
      </c>
      <c r="C125" s="24" t="s">
        <v>120</v>
      </c>
      <c r="D125" s="42">
        <v>1756249</v>
      </c>
      <c r="E125" s="30">
        <v>1793249</v>
      </c>
      <c r="F125" s="27">
        <v>768854.99</v>
      </c>
      <c r="G125" s="34">
        <f t="shared" si="1"/>
        <v>42.87497107205971</v>
      </c>
    </row>
    <row r="126" spans="1:7" ht="16.5" thickBot="1">
      <c r="A126" s="18"/>
      <c r="B126" s="19"/>
      <c r="C126" s="20" t="s">
        <v>17</v>
      </c>
      <c r="D126" s="29">
        <v>1756249</v>
      </c>
      <c r="E126" s="27">
        <v>1793249</v>
      </c>
      <c r="F126" s="27">
        <v>768854.99</v>
      </c>
      <c r="G126" s="34">
        <f t="shared" si="1"/>
        <v>42.87497107205971</v>
      </c>
    </row>
    <row r="127" spans="1:7" ht="16.5" thickBot="1">
      <c r="A127" s="9"/>
      <c r="B127" s="13">
        <v>85195</v>
      </c>
      <c r="C127" s="14" t="s">
        <v>12</v>
      </c>
      <c r="D127" s="26"/>
      <c r="E127" s="27">
        <v>3650</v>
      </c>
      <c r="F127" s="27">
        <v>3650</v>
      </c>
      <c r="G127" s="34">
        <f t="shared" si="1"/>
        <v>100</v>
      </c>
    </row>
    <row r="128" spans="1:7" ht="16.5" thickBot="1">
      <c r="A128" s="9"/>
      <c r="B128" s="10"/>
      <c r="C128" s="20" t="s">
        <v>17</v>
      </c>
      <c r="D128" s="26"/>
      <c r="E128" s="27">
        <v>3650</v>
      </c>
      <c r="F128" s="27">
        <v>3650</v>
      </c>
      <c r="G128" s="34">
        <f t="shared" si="1"/>
        <v>100</v>
      </c>
    </row>
    <row r="129" spans="1:7" ht="16.5" thickBot="1">
      <c r="A129" s="9"/>
      <c r="B129" s="10"/>
      <c r="C129" s="14" t="s">
        <v>106</v>
      </c>
      <c r="D129" s="26" t="s">
        <v>48</v>
      </c>
      <c r="E129" s="27">
        <v>600</v>
      </c>
      <c r="F129" s="27">
        <v>600</v>
      </c>
      <c r="G129" s="34">
        <f t="shared" si="1"/>
        <v>100</v>
      </c>
    </row>
    <row r="130" spans="1:7" ht="16.5" thickBot="1">
      <c r="A130" s="9" t="s">
        <v>121</v>
      </c>
      <c r="B130" s="10"/>
      <c r="C130" s="11" t="s">
        <v>122</v>
      </c>
      <c r="D130" s="26">
        <f>D131+D136+D141+D145+D149</f>
        <v>11058161</v>
      </c>
      <c r="E130" s="26">
        <f>E131+E136+E141+E149+E145</f>
        <v>11718494</v>
      </c>
      <c r="F130" s="26">
        <f>F131+F136+F141+F145+F149</f>
        <v>5718364.28</v>
      </c>
      <c r="G130" s="34">
        <f t="shared" si="1"/>
        <v>48.79777452631712</v>
      </c>
    </row>
    <row r="131" spans="1:7" ht="16.5" thickBot="1">
      <c r="A131" s="12"/>
      <c r="B131" s="13" t="s">
        <v>123</v>
      </c>
      <c r="C131" s="14" t="s">
        <v>124</v>
      </c>
      <c r="D131" s="27">
        <v>1768900</v>
      </c>
      <c r="E131" s="27">
        <v>1791103</v>
      </c>
      <c r="F131" s="27">
        <v>811587.03</v>
      </c>
      <c r="G131" s="34">
        <f t="shared" si="1"/>
        <v>45.3121361529739</v>
      </c>
    </row>
    <row r="132" spans="1:7" ht="16.5" thickBot="1">
      <c r="A132" s="12"/>
      <c r="B132" s="13"/>
      <c r="C132" s="14" t="s">
        <v>17</v>
      </c>
      <c r="D132" s="27">
        <v>1768900</v>
      </c>
      <c r="E132" s="27">
        <v>1791103</v>
      </c>
      <c r="F132" s="27">
        <v>811587.03</v>
      </c>
      <c r="G132" s="34">
        <f t="shared" si="1"/>
        <v>45.3121361529739</v>
      </c>
    </row>
    <row r="133" spans="1:7" ht="16.5" thickBot="1">
      <c r="A133" s="12"/>
      <c r="B133" s="13"/>
      <c r="C133" s="14" t="s">
        <v>125</v>
      </c>
      <c r="D133" s="27">
        <v>720020</v>
      </c>
      <c r="E133" s="27">
        <v>740565</v>
      </c>
      <c r="F133" s="27">
        <v>361163.03</v>
      </c>
      <c r="G133" s="34">
        <f t="shared" si="1"/>
        <v>48.76857939546157</v>
      </c>
    </row>
    <row r="134" spans="1:7" ht="16.5" thickBot="1">
      <c r="A134" s="12"/>
      <c r="B134" s="13"/>
      <c r="C134" s="14" t="s">
        <v>188</v>
      </c>
      <c r="D134" s="27">
        <v>217900</v>
      </c>
      <c r="E134" s="27">
        <v>217900</v>
      </c>
      <c r="F134" s="27">
        <v>90505.93</v>
      </c>
      <c r="G134" s="34">
        <f t="shared" si="1"/>
        <v>41.53553464892152</v>
      </c>
    </row>
    <row r="135" spans="1:7" ht="16.5" thickBot="1">
      <c r="A135" s="12"/>
      <c r="B135" s="13"/>
      <c r="C135" s="14" t="s">
        <v>189</v>
      </c>
      <c r="D135" s="27">
        <v>26700</v>
      </c>
      <c r="E135" s="27">
        <v>53914</v>
      </c>
      <c r="F135" s="27">
        <v>26956.68</v>
      </c>
      <c r="G135" s="34">
        <f t="shared" si="1"/>
        <v>49.99940646214341</v>
      </c>
    </row>
    <row r="136" spans="1:7" ht="16.5" thickBot="1">
      <c r="A136" s="12"/>
      <c r="B136" s="13" t="s">
        <v>126</v>
      </c>
      <c r="C136" s="14" t="s">
        <v>127</v>
      </c>
      <c r="D136" s="27">
        <v>7303161</v>
      </c>
      <c r="E136" s="27">
        <v>7927478</v>
      </c>
      <c r="F136" s="27">
        <v>3951975.26</v>
      </c>
      <c r="G136" s="34">
        <f t="shared" si="1"/>
        <v>49.85160803978263</v>
      </c>
    </row>
    <row r="137" spans="1:7" ht="16.5" thickBot="1">
      <c r="A137" s="12"/>
      <c r="B137" s="13"/>
      <c r="C137" s="14" t="s">
        <v>17</v>
      </c>
      <c r="D137" s="27">
        <v>7303161</v>
      </c>
      <c r="E137" s="27">
        <v>7664078</v>
      </c>
      <c r="F137" s="27">
        <v>3948975.26</v>
      </c>
      <c r="G137" s="34">
        <f t="shared" si="1"/>
        <v>51.52577074502634</v>
      </c>
    </row>
    <row r="138" spans="1:7" ht="16.5" thickBot="1">
      <c r="A138" s="12"/>
      <c r="B138" s="13"/>
      <c r="C138" s="14" t="s">
        <v>27</v>
      </c>
      <c r="D138" s="27">
        <v>4335450</v>
      </c>
      <c r="E138" s="27">
        <v>4414136</v>
      </c>
      <c r="F138" s="27">
        <v>2232846.86</v>
      </c>
      <c r="G138" s="34">
        <f t="shared" si="1"/>
        <v>50.584006926836864</v>
      </c>
    </row>
    <row r="139" spans="1:7" ht="19.5" customHeight="1" thickBot="1">
      <c r="A139" s="38"/>
      <c r="B139" s="20"/>
      <c r="C139" s="40" t="s">
        <v>192</v>
      </c>
      <c r="D139" s="29">
        <v>924508</v>
      </c>
      <c r="E139" s="29">
        <v>933830</v>
      </c>
      <c r="F139" s="29">
        <v>480000</v>
      </c>
      <c r="G139" s="34">
        <f t="shared" si="1"/>
        <v>51.401218637225185</v>
      </c>
    </row>
    <row r="140" spans="1:7" ht="16.5" thickBot="1">
      <c r="A140" s="18"/>
      <c r="B140" s="19"/>
      <c r="C140" s="20" t="s">
        <v>28</v>
      </c>
      <c r="D140" s="29" t="s">
        <v>48</v>
      </c>
      <c r="E140" s="29">
        <v>263400</v>
      </c>
      <c r="F140" s="29">
        <v>3000</v>
      </c>
      <c r="G140" s="46">
        <f t="shared" si="1"/>
        <v>1.1389521640091116</v>
      </c>
    </row>
    <row r="141" spans="1:7" ht="16.5" thickBot="1">
      <c r="A141" s="18"/>
      <c r="B141" s="19" t="s">
        <v>128</v>
      </c>
      <c r="C141" s="20" t="s">
        <v>129</v>
      </c>
      <c r="D141" s="29">
        <v>1528300</v>
      </c>
      <c r="E141" s="29">
        <v>1520300</v>
      </c>
      <c r="F141" s="29">
        <v>705916.99</v>
      </c>
      <c r="G141" s="46">
        <f t="shared" si="1"/>
        <v>46.43274287969479</v>
      </c>
    </row>
    <row r="142" spans="1:7" ht="16.5" thickBot="1">
      <c r="A142" s="12"/>
      <c r="B142" s="13"/>
      <c r="C142" s="14" t="s">
        <v>17</v>
      </c>
      <c r="D142" s="27">
        <v>1528300</v>
      </c>
      <c r="E142" s="27">
        <v>1520300</v>
      </c>
      <c r="F142" s="27">
        <v>705916.99</v>
      </c>
      <c r="G142" s="34">
        <f t="shared" si="1"/>
        <v>46.43274287969479</v>
      </c>
    </row>
    <row r="143" spans="1:7" ht="16.5" thickBot="1">
      <c r="A143" s="12"/>
      <c r="B143" s="13"/>
      <c r="C143" s="14" t="s">
        <v>130</v>
      </c>
      <c r="D143" s="27">
        <v>71900</v>
      </c>
      <c r="E143" s="27">
        <v>71900</v>
      </c>
      <c r="F143" s="27">
        <v>23686.65</v>
      </c>
      <c r="G143" s="34">
        <f t="shared" si="1"/>
        <v>32.943880389429765</v>
      </c>
    </row>
    <row r="144" spans="1:7" ht="16.5" thickBot="1">
      <c r="A144" s="18"/>
      <c r="B144" s="19"/>
      <c r="C144" s="20" t="s">
        <v>190</v>
      </c>
      <c r="D144" s="29">
        <v>7800</v>
      </c>
      <c r="E144" s="29">
        <v>20205</v>
      </c>
      <c r="F144" s="29">
        <v>10263.9</v>
      </c>
      <c r="G144" s="46">
        <f aca="true" t="shared" si="2" ref="G144:G205">(F144/E144)*100</f>
        <v>50.798812175204155</v>
      </c>
    </row>
    <row r="145" spans="1:7" ht="16.5" thickBot="1">
      <c r="A145" s="12"/>
      <c r="B145" s="13" t="s">
        <v>131</v>
      </c>
      <c r="C145" s="14" t="s">
        <v>132</v>
      </c>
      <c r="D145" s="27">
        <v>455300</v>
      </c>
      <c r="E145" s="27">
        <v>476613</v>
      </c>
      <c r="F145" s="27">
        <v>246485</v>
      </c>
      <c r="G145" s="34">
        <f t="shared" si="2"/>
        <v>51.71596242653893</v>
      </c>
    </row>
    <row r="146" spans="1:7" ht="16.5" thickBot="1">
      <c r="A146" s="12"/>
      <c r="B146" s="13"/>
      <c r="C146" s="14" t="s">
        <v>17</v>
      </c>
      <c r="D146" s="27">
        <v>455300</v>
      </c>
      <c r="E146" s="27">
        <v>468613</v>
      </c>
      <c r="F146" s="27">
        <v>239705</v>
      </c>
      <c r="G146" s="34">
        <f t="shared" si="2"/>
        <v>51.152016696079706</v>
      </c>
    </row>
    <row r="147" spans="1:7" ht="16.5" thickBot="1">
      <c r="A147" s="12"/>
      <c r="B147" s="13"/>
      <c r="C147" s="20" t="s">
        <v>28</v>
      </c>
      <c r="D147" s="27"/>
      <c r="E147" s="27">
        <v>8000</v>
      </c>
      <c r="F147" s="27">
        <v>6780</v>
      </c>
      <c r="G147" s="34">
        <f t="shared" si="2"/>
        <v>84.75</v>
      </c>
    </row>
    <row r="148" spans="1:7" ht="16.5" thickBot="1">
      <c r="A148" s="12"/>
      <c r="B148" s="13"/>
      <c r="C148" s="14" t="s">
        <v>130</v>
      </c>
      <c r="D148" s="27">
        <v>376300</v>
      </c>
      <c r="E148" s="27">
        <v>389441</v>
      </c>
      <c r="F148" s="27">
        <v>197496.69</v>
      </c>
      <c r="G148" s="34">
        <f t="shared" si="2"/>
        <v>50.71286536343117</v>
      </c>
    </row>
    <row r="149" spans="1:7" ht="16.5" thickBot="1">
      <c r="A149" s="12"/>
      <c r="B149" s="13" t="s">
        <v>133</v>
      </c>
      <c r="C149" s="14" t="s">
        <v>12</v>
      </c>
      <c r="D149" s="27">
        <v>2500</v>
      </c>
      <c r="E149" s="27">
        <v>3000</v>
      </c>
      <c r="F149" s="27">
        <v>2400</v>
      </c>
      <c r="G149" s="34">
        <f t="shared" si="2"/>
        <v>80</v>
      </c>
    </row>
    <row r="150" spans="1:7" ht="16.5" thickBot="1">
      <c r="A150" s="12"/>
      <c r="B150" s="13"/>
      <c r="C150" s="14" t="s">
        <v>17</v>
      </c>
      <c r="D150" s="27">
        <v>2500</v>
      </c>
      <c r="E150" s="27">
        <v>3000</v>
      </c>
      <c r="F150" s="27">
        <v>2400</v>
      </c>
      <c r="G150" s="34">
        <f t="shared" si="2"/>
        <v>80</v>
      </c>
    </row>
    <row r="151" spans="1:7" ht="32.25" thickBot="1">
      <c r="A151" s="21" t="s">
        <v>134</v>
      </c>
      <c r="B151" s="21"/>
      <c r="C151" s="22" t="s">
        <v>135</v>
      </c>
      <c r="D151" s="28">
        <f>D152</f>
        <v>2576027</v>
      </c>
      <c r="E151" s="28">
        <f>E152+E156</f>
        <v>2642274</v>
      </c>
      <c r="F151" s="41">
        <f>F152</f>
        <v>1236767.28</v>
      </c>
      <c r="G151" s="34">
        <f t="shared" si="2"/>
        <v>46.80692766912137</v>
      </c>
    </row>
    <row r="152" spans="1:7" ht="16.5" thickBot="1">
      <c r="A152" s="18"/>
      <c r="B152" s="19" t="s">
        <v>136</v>
      </c>
      <c r="C152" s="20" t="s">
        <v>137</v>
      </c>
      <c r="D152" s="29">
        <f>D153+D155</f>
        <v>2576027</v>
      </c>
      <c r="E152" s="29">
        <v>2576027</v>
      </c>
      <c r="F152" s="29">
        <v>1236767.28</v>
      </c>
      <c r="G152" s="34">
        <f t="shared" si="2"/>
        <v>48.010648956707364</v>
      </c>
    </row>
    <row r="153" spans="1:7" ht="16.5" thickBot="1">
      <c r="A153" s="12"/>
      <c r="B153" s="13"/>
      <c r="C153" s="14" t="s">
        <v>17</v>
      </c>
      <c r="D153" s="27">
        <v>2536027</v>
      </c>
      <c r="E153" s="27">
        <v>2530092</v>
      </c>
      <c r="F153" s="27">
        <v>1190832.28</v>
      </c>
      <c r="G153" s="34">
        <f t="shared" si="2"/>
        <v>47.06675804674297</v>
      </c>
    </row>
    <row r="154" spans="1:7" ht="16.5" thickBot="1">
      <c r="A154" s="12"/>
      <c r="B154" s="13"/>
      <c r="C154" s="14" t="s">
        <v>27</v>
      </c>
      <c r="D154" s="27">
        <v>2180788</v>
      </c>
      <c r="E154" s="27">
        <v>2172788</v>
      </c>
      <c r="F154" s="27">
        <v>1041351.44</v>
      </c>
      <c r="G154" s="34">
        <f t="shared" si="2"/>
        <v>47.926969405206584</v>
      </c>
    </row>
    <row r="155" spans="1:7" ht="16.5" thickBot="1">
      <c r="A155" s="12"/>
      <c r="B155" s="13"/>
      <c r="C155" s="14" t="s">
        <v>28</v>
      </c>
      <c r="D155" s="27">
        <v>40000</v>
      </c>
      <c r="E155" s="27">
        <v>45935</v>
      </c>
      <c r="F155" s="27">
        <v>45935</v>
      </c>
      <c r="G155" s="34">
        <f t="shared" si="2"/>
        <v>100</v>
      </c>
    </row>
    <row r="156" spans="1:7" ht="16.5" thickBot="1">
      <c r="A156" s="12"/>
      <c r="B156" s="13" t="s">
        <v>138</v>
      </c>
      <c r="C156" s="14" t="s">
        <v>12</v>
      </c>
      <c r="D156" s="27" t="s">
        <v>48</v>
      </c>
      <c r="E156" s="27">
        <v>66247</v>
      </c>
      <c r="F156" s="26"/>
      <c r="G156" s="34">
        <f t="shared" si="2"/>
        <v>0</v>
      </c>
    </row>
    <row r="157" spans="1:7" ht="16.5" thickBot="1">
      <c r="A157" s="12"/>
      <c r="B157" s="13"/>
      <c r="C157" s="14" t="s">
        <v>17</v>
      </c>
      <c r="D157" s="27" t="s">
        <v>48</v>
      </c>
      <c r="E157" s="27">
        <v>66247</v>
      </c>
      <c r="F157" s="26"/>
      <c r="G157" s="34">
        <f t="shared" si="2"/>
        <v>0</v>
      </c>
    </row>
    <row r="158" spans="1:7" ht="16.5" thickBot="1">
      <c r="A158" s="9" t="s">
        <v>139</v>
      </c>
      <c r="B158" s="10"/>
      <c r="C158" s="11" t="s">
        <v>140</v>
      </c>
      <c r="D158" s="26">
        <f>D159+D162+D166+D169+D172+D176+D179+D182+D184</f>
        <v>6354420</v>
      </c>
      <c r="E158" s="26">
        <f>E159+E162+E166+E169+E172+E176+E179+E182+E184</f>
        <v>6244861</v>
      </c>
      <c r="F158" s="26">
        <f>F159+F162+F166+F169+F172+F176+F179+F182+F184</f>
        <v>3194028.8800000004</v>
      </c>
      <c r="G158" s="34">
        <f t="shared" si="2"/>
        <v>51.14651679196703</v>
      </c>
    </row>
    <row r="159" spans="1:7" ht="16.5" thickBot="1">
      <c r="A159" s="12"/>
      <c r="B159" s="13" t="s">
        <v>141</v>
      </c>
      <c r="C159" s="14" t="s">
        <v>142</v>
      </c>
      <c r="D159" s="27">
        <v>365930</v>
      </c>
      <c r="E159" s="27">
        <v>285930</v>
      </c>
      <c r="F159" s="27">
        <v>183482</v>
      </c>
      <c r="G159" s="34">
        <f t="shared" si="2"/>
        <v>64.17025146014758</v>
      </c>
    </row>
    <row r="160" spans="1:7" ht="16.5" thickBot="1">
      <c r="A160" s="18"/>
      <c r="B160" s="19"/>
      <c r="C160" s="20" t="s">
        <v>17</v>
      </c>
      <c r="D160" s="29">
        <v>365930</v>
      </c>
      <c r="E160" s="29">
        <v>285930</v>
      </c>
      <c r="F160" s="29">
        <v>183482.25</v>
      </c>
      <c r="G160" s="34">
        <f t="shared" si="2"/>
        <v>64.17033889413493</v>
      </c>
    </row>
    <row r="161" spans="1:7" ht="16.5" thickBot="1">
      <c r="A161" s="18"/>
      <c r="B161" s="19"/>
      <c r="C161" s="20" t="s">
        <v>27</v>
      </c>
      <c r="D161" s="29">
        <v>168640</v>
      </c>
      <c r="E161" s="29">
        <v>127440</v>
      </c>
      <c r="F161" s="29">
        <v>79809.57</v>
      </c>
      <c r="G161" s="34">
        <f t="shared" si="2"/>
        <v>62.62521186440678</v>
      </c>
    </row>
    <row r="162" spans="1:7" ht="16.5" thickBot="1">
      <c r="A162" s="18"/>
      <c r="B162" s="19" t="s">
        <v>143</v>
      </c>
      <c r="C162" s="20" t="s">
        <v>144</v>
      </c>
      <c r="D162" s="29">
        <v>1638960</v>
      </c>
      <c r="E162" s="29">
        <v>1558960</v>
      </c>
      <c r="F162" s="29">
        <v>733855</v>
      </c>
      <c r="G162" s="34">
        <f t="shared" si="2"/>
        <v>47.07336942577103</v>
      </c>
    </row>
    <row r="163" spans="1:7" ht="16.5" thickBot="1">
      <c r="A163" s="18"/>
      <c r="B163" s="19"/>
      <c r="C163" s="20" t="s">
        <v>17</v>
      </c>
      <c r="D163" s="29">
        <v>1638960</v>
      </c>
      <c r="E163" s="29">
        <v>1558960</v>
      </c>
      <c r="F163" s="29">
        <v>733855.18</v>
      </c>
      <c r="G163" s="34">
        <f t="shared" si="2"/>
        <v>47.07338097193001</v>
      </c>
    </row>
    <row r="164" spans="1:7" ht="16.5" thickBot="1">
      <c r="A164" s="12"/>
      <c r="B164" s="13"/>
      <c r="C164" s="14" t="s">
        <v>145</v>
      </c>
      <c r="D164" s="27">
        <v>1075350</v>
      </c>
      <c r="E164" s="27">
        <v>1075350</v>
      </c>
      <c r="F164" s="27">
        <v>552962.49</v>
      </c>
      <c r="G164" s="34">
        <f t="shared" si="2"/>
        <v>51.42162923699261</v>
      </c>
    </row>
    <row r="165" spans="1:7" ht="16.5" thickBot="1">
      <c r="A165" s="12"/>
      <c r="B165" s="13"/>
      <c r="C165" s="14" t="s">
        <v>29</v>
      </c>
      <c r="D165" s="27" t="s">
        <v>48</v>
      </c>
      <c r="E165" s="27"/>
      <c r="F165" s="27"/>
      <c r="G165" s="34">
        <v>0</v>
      </c>
    </row>
    <row r="166" spans="1:7" ht="18.75" customHeight="1" thickBot="1">
      <c r="A166" s="18"/>
      <c r="B166" s="18" t="s">
        <v>146</v>
      </c>
      <c r="C166" s="38" t="s">
        <v>203</v>
      </c>
      <c r="D166" s="30">
        <v>759030</v>
      </c>
      <c r="E166" s="30">
        <v>759030</v>
      </c>
      <c r="F166" s="27">
        <v>411973</v>
      </c>
      <c r="G166" s="34">
        <f t="shared" si="2"/>
        <v>54.27624731565287</v>
      </c>
    </row>
    <row r="167" spans="1:7" ht="16.5" thickBot="1">
      <c r="A167" s="18"/>
      <c r="B167" s="19"/>
      <c r="C167" s="20" t="s">
        <v>17</v>
      </c>
      <c r="D167" s="29">
        <v>759030</v>
      </c>
      <c r="E167" s="29">
        <v>759030</v>
      </c>
      <c r="F167" s="29">
        <v>411973.3</v>
      </c>
      <c r="G167" s="46">
        <f t="shared" si="2"/>
        <v>54.27628683978235</v>
      </c>
    </row>
    <row r="168" spans="1:7" ht="16.5" thickBot="1">
      <c r="A168" s="18"/>
      <c r="B168" s="19"/>
      <c r="C168" s="20" t="s">
        <v>27</v>
      </c>
      <c r="D168" s="29">
        <v>645010</v>
      </c>
      <c r="E168" s="29">
        <v>645010</v>
      </c>
      <c r="F168" s="29">
        <v>354994.71</v>
      </c>
      <c r="G168" s="46">
        <f t="shared" si="2"/>
        <v>55.03708624672486</v>
      </c>
    </row>
    <row r="169" spans="1:7" ht="16.5" thickBot="1">
      <c r="A169" s="12"/>
      <c r="B169" s="13" t="s">
        <v>147</v>
      </c>
      <c r="C169" s="14" t="s">
        <v>148</v>
      </c>
      <c r="D169" s="27">
        <v>575090</v>
      </c>
      <c r="E169" s="27">
        <v>575090</v>
      </c>
      <c r="F169" s="27">
        <v>266661.99</v>
      </c>
      <c r="G169" s="34">
        <f t="shared" si="2"/>
        <v>46.36874054495818</v>
      </c>
    </row>
    <row r="170" spans="1:7" ht="16.5" thickBot="1">
      <c r="A170" s="12"/>
      <c r="B170" s="13"/>
      <c r="C170" s="14" t="s">
        <v>17</v>
      </c>
      <c r="D170" s="27">
        <v>575090</v>
      </c>
      <c r="E170" s="27">
        <v>575090</v>
      </c>
      <c r="F170" s="27">
        <v>266661.99</v>
      </c>
      <c r="G170" s="34">
        <f t="shared" si="2"/>
        <v>46.36874054495818</v>
      </c>
    </row>
    <row r="171" spans="1:7" ht="16.5" thickBot="1">
      <c r="A171" s="18"/>
      <c r="B171" s="19"/>
      <c r="C171" s="20" t="s">
        <v>27</v>
      </c>
      <c r="D171" s="29">
        <v>328050</v>
      </c>
      <c r="E171" s="29">
        <v>328050</v>
      </c>
      <c r="F171" s="29">
        <v>155129.2</v>
      </c>
      <c r="G171" s="46">
        <f t="shared" si="2"/>
        <v>47.288279225727784</v>
      </c>
    </row>
    <row r="172" spans="1:7" ht="16.5" thickBot="1">
      <c r="A172" s="12"/>
      <c r="B172" s="13" t="s">
        <v>149</v>
      </c>
      <c r="C172" s="14" t="s">
        <v>150</v>
      </c>
      <c r="D172" s="27">
        <v>2033780</v>
      </c>
      <c r="E172" s="27">
        <v>2033780</v>
      </c>
      <c r="F172" s="27">
        <v>1126470.29</v>
      </c>
      <c r="G172" s="34">
        <f t="shared" si="2"/>
        <v>55.38801099430617</v>
      </c>
    </row>
    <row r="173" spans="1:7" ht="16.5" thickBot="1">
      <c r="A173" s="12"/>
      <c r="B173" s="13"/>
      <c r="C173" s="14" t="s">
        <v>17</v>
      </c>
      <c r="D173" s="27">
        <v>2033780</v>
      </c>
      <c r="E173" s="27">
        <v>2033780</v>
      </c>
      <c r="F173" s="27">
        <v>1126470.29</v>
      </c>
      <c r="G173" s="34">
        <f t="shared" si="2"/>
        <v>55.38801099430617</v>
      </c>
    </row>
    <row r="174" spans="1:7" ht="16.5" thickBot="1">
      <c r="A174" s="15"/>
      <c r="B174" s="16"/>
      <c r="C174" s="17" t="s">
        <v>27</v>
      </c>
      <c r="D174" s="31">
        <v>1247400</v>
      </c>
      <c r="E174" s="30">
        <v>1275400</v>
      </c>
      <c r="F174" s="27">
        <v>680901</v>
      </c>
      <c r="G174" s="34">
        <f t="shared" si="2"/>
        <v>53.38725105849146</v>
      </c>
    </row>
    <row r="175" spans="1:7" ht="16.5" thickBot="1">
      <c r="A175" s="18"/>
      <c r="B175" s="19"/>
      <c r="C175" s="20" t="s">
        <v>29</v>
      </c>
      <c r="D175" s="29" t="s">
        <v>48</v>
      </c>
      <c r="E175" s="27"/>
      <c r="F175" s="27"/>
      <c r="G175" s="34">
        <v>0</v>
      </c>
    </row>
    <row r="176" spans="1:7" ht="16.5" thickBot="1">
      <c r="A176" s="12"/>
      <c r="B176" s="13" t="s">
        <v>151</v>
      </c>
      <c r="C176" s="14" t="s">
        <v>152</v>
      </c>
      <c r="D176" s="27">
        <v>38500</v>
      </c>
      <c r="E176" s="27">
        <v>88941</v>
      </c>
      <c r="F176" s="27">
        <v>54951</v>
      </c>
      <c r="G176" s="34">
        <f t="shared" si="2"/>
        <v>61.78365433264749</v>
      </c>
    </row>
    <row r="177" spans="1:7" ht="16.5" thickBot="1">
      <c r="A177" s="12"/>
      <c r="B177" s="13"/>
      <c r="C177" s="14" t="s">
        <v>17</v>
      </c>
      <c r="D177" s="27">
        <v>38500</v>
      </c>
      <c r="E177" s="27">
        <v>88941</v>
      </c>
      <c r="F177" s="27">
        <v>54951</v>
      </c>
      <c r="G177" s="34">
        <f t="shared" si="2"/>
        <v>61.78365433264749</v>
      </c>
    </row>
    <row r="178" spans="1:7" ht="16.5" thickBot="1">
      <c r="A178" s="12"/>
      <c r="B178" s="13"/>
      <c r="C178" s="38" t="s">
        <v>27</v>
      </c>
      <c r="D178" s="27"/>
      <c r="E178" s="27">
        <v>3090</v>
      </c>
      <c r="F178" s="27"/>
      <c r="G178" s="34"/>
    </row>
    <row r="179" spans="1:7" ht="16.5" thickBot="1">
      <c r="A179" s="12"/>
      <c r="B179" s="13" t="s">
        <v>153</v>
      </c>
      <c r="C179" s="14" t="s">
        <v>154</v>
      </c>
      <c r="D179" s="27">
        <v>878770</v>
      </c>
      <c r="E179" s="27">
        <v>878770</v>
      </c>
      <c r="F179" s="27">
        <v>382564</v>
      </c>
      <c r="G179" s="34">
        <f t="shared" si="2"/>
        <v>43.534030519931264</v>
      </c>
    </row>
    <row r="180" spans="1:7" ht="16.5" thickBot="1">
      <c r="A180" s="12"/>
      <c r="B180" s="13"/>
      <c r="C180" s="14" t="s">
        <v>17</v>
      </c>
      <c r="D180" s="27">
        <v>878770</v>
      </c>
      <c r="E180" s="27">
        <v>878770</v>
      </c>
      <c r="F180" s="27">
        <v>382564</v>
      </c>
      <c r="G180" s="34">
        <f t="shared" si="2"/>
        <v>43.534030519931264</v>
      </c>
    </row>
    <row r="181" spans="1:7" ht="16.5" thickBot="1">
      <c r="A181" s="12"/>
      <c r="B181" s="13"/>
      <c r="C181" s="14" t="s">
        <v>155</v>
      </c>
      <c r="D181" s="27">
        <v>569270</v>
      </c>
      <c r="E181" s="27">
        <v>569270</v>
      </c>
      <c r="F181" s="27">
        <v>276584.43</v>
      </c>
      <c r="G181" s="34">
        <f t="shared" si="2"/>
        <v>48.58580814024979</v>
      </c>
    </row>
    <row r="182" spans="1:7" ht="16.5" thickBot="1">
      <c r="A182" s="9"/>
      <c r="B182" s="13" t="s">
        <v>156</v>
      </c>
      <c r="C182" s="14" t="s">
        <v>108</v>
      </c>
      <c r="D182" s="27">
        <v>18220</v>
      </c>
      <c r="E182" s="27">
        <v>18220</v>
      </c>
      <c r="F182" s="27">
        <v>3814</v>
      </c>
      <c r="G182" s="34">
        <f t="shared" si="2"/>
        <v>20.93304061470911</v>
      </c>
    </row>
    <row r="183" spans="1:7" ht="16.5" thickBot="1">
      <c r="A183" s="9"/>
      <c r="B183" s="13"/>
      <c r="C183" s="14" t="s">
        <v>17</v>
      </c>
      <c r="D183" s="27">
        <v>18220</v>
      </c>
      <c r="E183" s="27">
        <v>18220</v>
      </c>
      <c r="F183" s="27">
        <v>3814</v>
      </c>
      <c r="G183" s="34">
        <f t="shared" si="2"/>
        <v>20.93304061470911</v>
      </c>
    </row>
    <row r="184" spans="1:7" ht="16.5" thickBot="1">
      <c r="A184" s="9"/>
      <c r="B184" s="13" t="s">
        <v>157</v>
      </c>
      <c r="C184" s="14" t="s">
        <v>12</v>
      </c>
      <c r="D184" s="27">
        <v>46140</v>
      </c>
      <c r="E184" s="27">
        <v>46140</v>
      </c>
      <c r="F184" s="27">
        <v>30257.6</v>
      </c>
      <c r="G184" s="34">
        <f t="shared" si="2"/>
        <v>65.57780667533592</v>
      </c>
    </row>
    <row r="185" spans="1:7" ht="16.5" thickBot="1">
      <c r="A185" s="9"/>
      <c r="B185" s="13"/>
      <c r="C185" s="14" t="s">
        <v>158</v>
      </c>
      <c r="D185" s="27">
        <v>46140</v>
      </c>
      <c r="E185" s="27">
        <v>46140</v>
      </c>
      <c r="F185" s="27">
        <v>30257.6</v>
      </c>
      <c r="G185" s="34">
        <f t="shared" si="2"/>
        <v>65.57780667533592</v>
      </c>
    </row>
    <row r="186" spans="1:7" ht="32.25" thickBot="1">
      <c r="A186" s="9" t="s">
        <v>159</v>
      </c>
      <c r="B186" s="10"/>
      <c r="C186" s="11" t="s">
        <v>160</v>
      </c>
      <c r="D186" s="26">
        <v>15000</v>
      </c>
      <c r="E186" s="26">
        <v>15000</v>
      </c>
      <c r="F186" s="26"/>
      <c r="G186" s="34">
        <f t="shared" si="2"/>
        <v>0</v>
      </c>
    </row>
    <row r="187" spans="1:7" ht="16.5" thickBot="1">
      <c r="A187" s="18"/>
      <c r="B187" s="19" t="s">
        <v>161</v>
      </c>
      <c r="C187" s="20" t="s">
        <v>162</v>
      </c>
      <c r="D187" s="29">
        <v>15000</v>
      </c>
      <c r="E187" s="29">
        <v>15000</v>
      </c>
      <c r="F187" s="37"/>
      <c r="G187" s="34">
        <f t="shared" si="2"/>
        <v>0</v>
      </c>
    </row>
    <row r="188" spans="1:7" ht="16.5" thickBot="1">
      <c r="A188" s="18"/>
      <c r="B188" s="19"/>
      <c r="C188" s="20" t="s">
        <v>62</v>
      </c>
      <c r="D188" s="29">
        <v>15000</v>
      </c>
      <c r="E188" s="29">
        <v>15000</v>
      </c>
      <c r="F188" s="37"/>
      <c r="G188" s="34">
        <f t="shared" si="2"/>
        <v>0</v>
      </c>
    </row>
    <row r="189" spans="1:7" ht="16.5" thickBot="1">
      <c r="A189" s="33" t="s">
        <v>163</v>
      </c>
      <c r="B189" s="35"/>
      <c r="C189" s="36" t="s">
        <v>164</v>
      </c>
      <c r="D189" s="37">
        <v>106800</v>
      </c>
      <c r="E189" s="37">
        <f>E190+E194</f>
        <v>106800</v>
      </c>
      <c r="F189" s="37">
        <f>F190+F194</f>
        <v>40626.619999999995</v>
      </c>
      <c r="G189" s="34">
        <f t="shared" si="2"/>
        <v>38.03990636704119</v>
      </c>
    </row>
    <row r="190" spans="1:7" ht="16.5" thickBot="1">
      <c r="A190" s="18"/>
      <c r="B190" s="19" t="s">
        <v>165</v>
      </c>
      <c r="C190" s="20" t="s">
        <v>166</v>
      </c>
      <c r="D190" s="29">
        <v>66800</v>
      </c>
      <c r="E190" s="29">
        <v>66800</v>
      </c>
      <c r="F190" s="29">
        <v>20626.62</v>
      </c>
      <c r="G190" s="34">
        <f t="shared" si="2"/>
        <v>30.878173652694606</v>
      </c>
    </row>
    <row r="191" spans="1:7" ht="16.5" thickBot="1">
      <c r="A191" s="18"/>
      <c r="B191" s="19"/>
      <c r="C191" s="20" t="s">
        <v>185</v>
      </c>
      <c r="D191" s="29">
        <v>10000</v>
      </c>
      <c r="E191" s="29"/>
      <c r="F191" s="29"/>
      <c r="G191" s="34"/>
    </row>
    <row r="192" spans="1:7" ht="16.5" thickBot="1">
      <c r="A192" s="18"/>
      <c r="B192" s="19"/>
      <c r="C192" s="20" t="s">
        <v>130</v>
      </c>
      <c r="D192" s="29"/>
      <c r="E192" s="29">
        <v>8500</v>
      </c>
      <c r="F192" s="29">
        <v>7120</v>
      </c>
      <c r="G192" s="34">
        <f t="shared" si="2"/>
        <v>83.76470588235294</v>
      </c>
    </row>
    <row r="193" spans="1:7" ht="16.5" thickBot="1">
      <c r="A193" s="18"/>
      <c r="B193" s="19"/>
      <c r="C193" s="20" t="s">
        <v>17</v>
      </c>
      <c r="D193" s="29">
        <v>66800</v>
      </c>
      <c r="E193" s="29">
        <v>66800</v>
      </c>
      <c r="F193" s="29">
        <v>20627</v>
      </c>
      <c r="G193" s="34">
        <f t="shared" si="2"/>
        <v>30.87874251497006</v>
      </c>
    </row>
    <row r="194" spans="1:7" ht="16.5" thickBot="1">
      <c r="A194" s="18"/>
      <c r="B194" s="19" t="s">
        <v>167</v>
      </c>
      <c r="C194" s="20" t="s">
        <v>168</v>
      </c>
      <c r="D194" s="29">
        <v>40000</v>
      </c>
      <c r="E194" s="29">
        <v>40000</v>
      </c>
      <c r="F194" s="29">
        <v>20000</v>
      </c>
      <c r="G194" s="46">
        <f t="shared" si="2"/>
        <v>50</v>
      </c>
    </row>
    <row r="195" spans="1:7" ht="16.5" thickBot="1">
      <c r="A195" s="18"/>
      <c r="B195" s="19"/>
      <c r="C195" s="20" t="s">
        <v>17</v>
      </c>
      <c r="D195" s="29">
        <v>40000</v>
      </c>
      <c r="E195" s="29">
        <v>40000</v>
      </c>
      <c r="F195" s="29">
        <v>20000</v>
      </c>
      <c r="G195" s="46">
        <f t="shared" si="2"/>
        <v>50</v>
      </c>
    </row>
    <row r="196" spans="1:7" ht="36" customHeight="1" thickBot="1">
      <c r="A196" s="25"/>
      <c r="B196" s="25"/>
      <c r="C196" s="47" t="s">
        <v>200</v>
      </c>
      <c r="D196" s="30">
        <v>40000</v>
      </c>
      <c r="E196" s="27">
        <v>40000</v>
      </c>
      <c r="F196" s="27">
        <v>20000</v>
      </c>
      <c r="G196" s="34">
        <f t="shared" si="2"/>
        <v>50</v>
      </c>
    </row>
    <row r="197" spans="1:7" ht="16.5" thickBot="1">
      <c r="A197" s="9" t="s">
        <v>169</v>
      </c>
      <c r="B197" s="10"/>
      <c r="C197" s="11" t="s">
        <v>170</v>
      </c>
      <c r="D197" s="26">
        <v>93000</v>
      </c>
      <c r="E197" s="26">
        <f>E198</f>
        <v>98000</v>
      </c>
      <c r="F197" s="26">
        <f>F198</f>
        <v>74397.72</v>
      </c>
      <c r="G197" s="34">
        <f t="shared" si="2"/>
        <v>75.91604081632653</v>
      </c>
    </row>
    <row r="198" spans="1:7" ht="16.5" thickBot="1">
      <c r="A198" s="18"/>
      <c r="B198" s="19" t="s">
        <v>171</v>
      </c>
      <c r="C198" s="20" t="s">
        <v>172</v>
      </c>
      <c r="D198" s="29">
        <v>93000</v>
      </c>
      <c r="E198" s="29">
        <v>98000</v>
      </c>
      <c r="F198" s="29">
        <v>74397.72</v>
      </c>
      <c r="G198" s="46">
        <f t="shared" si="2"/>
        <v>75.91604081632653</v>
      </c>
    </row>
    <row r="199" spans="1:7" ht="16.5" thickBot="1">
      <c r="A199" s="12"/>
      <c r="B199" s="13"/>
      <c r="C199" s="14" t="s">
        <v>17</v>
      </c>
      <c r="D199" s="27">
        <v>93000</v>
      </c>
      <c r="E199" s="27">
        <v>98000</v>
      </c>
      <c r="F199" s="27">
        <v>74397.75</v>
      </c>
      <c r="G199" s="34">
        <f t="shared" si="2"/>
        <v>75.91607142857143</v>
      </c>
    </row>
    <row r="200" spans="1:7" ht="16.5" thickBot="1">
      <c r="A200" s="12"/>
      <c r="B200" s="13"/>
      <c r="C200" s="14" t="s">
        <v>173</v>
      </c>
      <c r="D200" s="27">
        <v>60000</v>
      </c>
      <c r="E200" s="27">
        <v>60000</v>
      </c>
      <c r="F200" s="27">
        <v>42000</v>
      </c>
      <c r="G200" s="34">
        <f t="shared" si="2"/>
        <v>70</v>
      </c>
    </row>
    <row r="201" spans="1:7" ht="16.5" thickBot="1">
      <c r="A201" s="9"/>
      <c r="B201" s="10"/>
      <c r="C201" s="11" t="s">
        <v>174</v>
      </c>
      <c r="D201" s="26">
        <f>D9+D12+D17+D20+D27+D32+D37+D48+D66+D69+D76+D79+D84+D117+D130+D151+D158+D186+D189+D197</f>
        <v>49361314</v>
      </c>
      <c r="E201" s="26">
        <f>E9+E12+E17+E20+E27+E32+E37+E48+E66+E69+E76+E79+E84+E117+E130+E151+E158+E186+E189+E197</f>
        <v>50141376</v>
      </c>
      <c r="F201" s="26">
        <f>F12+F20+F27+F32+F37+F48+F66+F69+F76+F84+F117+F130+F151+F158+F186+F189+F197</f>
        <v>24307887.64</v>
      </c>
      <c r="G201" s="34">
        <f t="shared" si="2"/>
        <v>48.47870078395934</v>
      </c>
    </row>
    <row r="202" spans="1:7" ht="16.5" thickBot="1">
      <c r="A202" s="12"/>
      <c r="B202" s="13"/>
      <c r="C202" s="14" t="s">
        <v>175</v>
      </c>
      <c r="D202" s="27">
        <f>D11+D14+D16+D19+D22+D29+D34+D39+D41+D43+D45+D50+D53+D56+D60+D63+D65+D68+D73+D75+D78+D80+D86+D90+D94+D98+D100+D104+D107+D110+D113+D115+D119+D124+D126+D132+D137+D142+D146+D150+D153+D160+D163+D167+D170+D173+D177+D180+D183+D185+D188+D193+D195+D199</f>
        <v>42915414</v>
      </c>
      <c r="E202" s="27">
        <v>43254613</v>
      </c>
      <c r="F202" s="27">
        <v>21059452.71</v>
      </c>
      <c r="G202" s="34">
        <f t="shared" si="2"/>
        <v>48.68718328378062</v>
      </c>
    </row>
    <row r="203" spans="1:7" ht="16.5" thickBot="1">
      <c r="A203" s="12"/>
      <c r="B203" s="13"/>
      <c r="C203" s="14" t="s">
        <v>176</v>
      </c>
      <c r="D203" s="27">
        <f>D23+D46+D51+D57+D61+D87+D91+D95+D101+D105+D108+D111+D133+D138+D143+D148+D154+D161+D164+D168+D171+D174+D181</f>
        <v>23918401</v>
      </c>
      <c r="E203" s="27">
        <f>E23++E30+E35+E46+E51+E57+E61+E87+E91+E95+E101+E105+E108+E111+E116+E133+E138+E143+E148+E154+E161+E164+E168+E171+E174+E181+E192+E129+E178</f>
        <v>24293455</v>
      </c>
      <c r="F203" s="27">
        <f>F23+F30+F35+F46+F51+F57+F61+F87+F91+F95+F101+F105+F108+F111+F116+F129+F133+F138+F143+F148+F154+F161+F164+F168+F171+F174+F181+F192</f>
        <v>12238693.54</v>
      </c>
      <c r="G203" s="34">
        <f t="shared" si="2"/>
        <v>50.37856303271807</v>
      </c>
    </row>
    <row r="204" spans="1:7" ht="16.5" thickBot="1">
      <c r="A204" s="12"/>
      <c r="B204" s="13"/>
      <c r="C204" s="14" t="s">
        <v>177</v>
      </c>
      <c r="D204" s="27">
        <f>D88+D96+D102+D134+D135+D139+D144+D191+D196+D200+D122</f>
        <v>2131958</v>
      </c>
      <c r="E204" s="27">
        <v>1970899</v>
      </c>
      <c r="F204" s="27">
        <v>864714.51</v>
      </c>
      <c r="G204" s="34">
        <f t="shared" si="2"/>
        <v>43.87411582227197</v>
      </c>
    </row>
    <row r="205" spans="1:7" ht="16.5" thickBot="1">
      <c r="A205" s="12"/>
      <c r="B205" s="13"/>
      <c r="C205" s="14" t="s">
        <v>178</v>
      </c>
      <c r="D205" s="27">
        <v>747950</v>
      </c>
      <c r="E205" s="27">
        <v>747950</v>
      </c>
      <c r="F205" s="27">
        <f>F77</f>
        <v>196467.84</v>
      </c>
      <c r="G205" s="34">
        <f t="shared" si="2"/>
        <v>26.267509860284775</v>
      </c>
    </row>
    <row r="206" spans="1:7" ht="16.5" thickBot="1">
      <c r="A206" s="12"/>
      <c r="B206" s="13"/>
      <c r="C206" s="14" t="s">
        <v>179</v>
      </c>
      <c r="D206" s="27">
        <v>1050000</v>
      </c>
      <c r="E206" s="27">
        <v>514206</v>
      </c>
      <c r="F206" s="27" t="s">
        <v>48</v>
      </c>
      <c r="G206" s="34">
        <v>0</v>
      </c>
    </row>
    <row r="207" spans="1:7" ht="16.5" thickBot="1">
      <c r="A207" s="12"/>
      <c r="B207" s="13"/>
      <c r="C207" s="14" t="s">
        <v>180</v>
      </c>
      <c r="D207" s="27">
        <v>850000</v>
      </c>
      <c r="E207" s="27">
        <v>452900</v>
      </c>
      <c r="F207" s="27" t="s">
        <v>48</v>
      </c>
      <c r="G207" s="34">
        <v>0</v>
      </c>
    </row>
    <row r="208" spans="1:7" ht="16.5" thickBot="1">
      <c r="A208" s="12"/>
      <c r="B208" s="13"/>
      <c r="C208" s="14" t="s">
        <v>181</v>
      </c>
      <c r="D208" s="27">
        <f>D24+D36+D47+D58+D71+D92+D121+D155</f>
        <v>6445900</v>
      </c>
      <c r="E208" s="27">
        <f>E24+E26+E31+E36+E47+E58+E71+E140+E147+E155+E121</f>
        <v>6886763</v>
      </c>
      <c r="F208" s="27">
        <f>F24+F26+F36+F31+F58+F120+F140+F147+F155</f>
        <v>3248435.48</v>
      </c>
      <c r="G208" s="34">
        <f>(F208/E208)*100</f>
        <v>47.169264863623155</v>
      </c>
    </row>
    <row r="209" ht="15.75">
      <c r="G209" s="45"/>
    </row>
    <row r="210" ht="15.75">
      <c r="G210" s="45"/>
    </row>
    <row r="211" ht="15.75">
      <c r="G211" s="45"/>
    </row>
    <row r="212" ht="15.75">
      <c r="G212" s="45"/>
    </row>
    <row r="213" ht="15.75">
      <c r="G213" s="45"/>
    </row>
    <row r="214" ht="15.75">
      <c r="G214" s="45"/>
    </row>
    <row r="215" ht="15.75">
      <c r="G215" s="45"/>
    </row>
    <row r="216" ht="15.75">
      <c r="G216" s="45"/>
    </row>
    <row r="217" ht="15.75">
      <c r="G217" s="45"/>
    </row>
    <row r="218" ht="15.75">
      <c r="G218" s="45"/>
    </row>
    <row r="219" ht="15.75">
      <c r="G219" s="45"/>
    </row>
    <row r="220" ht="15.75">
      <c r="G220" s="45"/>
    </row>
    <row r="221" ht="15.75">
      <c r="G221" s="45"/>
    </row>
    <row r="222" ht="15.75">
      <c r="G222" s="45"/>
    </row>
    <row r="223" ht="15.75">
      <c r="G223" s="45"/>
    </row>
    <row r="224" ht="15.75">
      <c r="G224" s="45"/>
    </row>
    <row r="225" ht="15.75">
      <c r="G225" s="45"/>
    </row>
    <row r="226" ht="15.75">
      <c r="G226" s="45"/>
    </row>
    <row r="227" ht="15.75">
      <c r="G227" s="45"/>
    </row>
    <row r="228" ht="15.75">
      <c r="G228" s="45"/>
    </row>
    <row r="229" ht="15.75">
      <c r="G229" s="45"/>
    </row>
    <row r="230" ht="15.75">
      <c r="G230" s="45"/>
    </row>
    <row r="231" ht="15.75">
      <c r="G231" s="45"/>
    </row>
    <row r="232" ht="15.75">
      <c r="G232" s="45"/>
    </row>
    <row r="233" ht="15.75">
      <c r="G233" s="45"/>
    </row>
    <row r="234" ht="15.75">
      <c r="G234" s="45"/>
    </row>
    <row r="235" ht="15.75">
      <c r="G235" s="45"/>
    </row>
    <row r="236" ht="15.75">
      <c r="G236" s="45"/>
    </row>
    <row r="237" ht="15.75">
      <c r="G237" s="45"/>
    </row>
    <row r="238" ht="15.75">
      <c r="G238" s="45"/>
    </row>
    <row r="239" ht="15.75">
      <c r="G239" s="45"/>
    </row>
    <row r="240" ht="15.75">
      <c r="G240" s="45"/>
    </row>
    <row r="241" ht="15.75">
      <c r="G241" s="45"/>
    </row>
    <row r="242" ht="15.75">
      <c r="G242" s="45"/>
    </row>
    <row r="243" ht="15.75">
      <c r="G243" s="45"/>
    </row>
    <row r="244" ht="15.75">
      <c r="G244" s="45"/>
    </row>
    <row r="245" ht="15.75">
      <c r="G245" s="45"/>
    </row>
    <row r="246" ht="15.75">
      <c r="G246" s="45"/>
    </row>
    <row r="247" ht="15.75">
      <c r="G247" s="45"/>
    </row>
    <row r="248" ht="15.75">
      <c r="G248" s="45"/>
    </row>
    <row r="249" ht="15.75">
      <c r="G249" s="45"/>
    </row>
    <row r="250" ht="15.75">
      <c r="G250" s="45"/>
    </row>
    <row r="251" ht="15.75">
      <c r="G251" s="45"/>
    </row>
    <row r="252" ht="15.75">
      <c r="G252" s="45"/>
    </row>
    <row r="253" ht="15.75">
      <c r="G253" s="45"/>
    </row>
    <row r="254" ht="15.75">
      <c r="G254" s="45"/>
    </row>
    <row r="255" ht="15.75">
      <c r="G255" s="45"/>
    </row>
    <row r="256" ht="15.75">
      <c r="G256" s="45"/>
    </row>
    <row r="257" ht="15.75">
      <c r="G257" s="45"/>
    </row>
    <row r="258" ht="15.75">
      <c r="G258" s="45"/>
    </row>
    <row r="259" ht="15.75">
      <c r="G259" s="45"/>
    </row>
    <row r="260" ht="15.75">
      <c r="G260" s="45"/>
    </row>
    <row r="261" ht="15.75">
      <c r="G261" s="45"/>
    </row>
    <row r="262" ht="15.75">
      <c r="G262" s="45"/>
    </row>
    <row r="263" ht="15.75">
      <c r="G263" s="45"/>
    </row>
    <row r="264" ht="15.75">
      <c r="G264" s="45"/>
    </row>
    <row r="265" ht="15.75">
      <c r="G265" s="45"/>
    </row>
    <row r="266" ht="15.75">
      <c r="G266" s="45"/>
    </row>
    <row r="267" ht="15.75">
      <c r="G267" s="45"/>
    </row>
    <row r="268" ht="15.75">
      <c r="G268" s="45"/>
    </row>
    <row r="269" ht="15.75">
      <c r="G269" s="45"/>
    </row>
    <row r="270" ht="15.75">
      <c r="G270" s="45"/>
    </row>
    <row r="271" ht="15.75">
      <c r="G271" s="45"/>
    </row>
    <row r="272" ht="15.75">
      <c r="G272" s="45"/>
    </row>
    <row r="273" ht="15.75">
      <c r="G273" s="45"/>
    </row>
    <row r="274" ht="15.75">
      <c r="G274" s="45"/>
    </row>
    <row r="275" ht="15.75">
      <c r="G275" s="45"/>
    </row>
    <row r="276" ht="15.75">
      <c r="G276" s="45"/>
    </row>
    <row r="277" ht="15.75">
      <c r="G277" s="45"/>
    </row>
    <row r="278" ht="15.75">
      <c r="G278" s="45"/>
    </row>
    <row r="279" ht="15.75">
      <c r="G279" s="45"/>
    </row>
    <row r="280" ht="15.75">
      <c r="G280" s="45"/>
    </row>
    <row r="281" ht="15.75">
      <c r="G281" s="45"/>
    </row>
    <row r="282" ht="15.75">
      <c r="G282" s="45"/>
    </row>
    <row r="283" ht="15.75">
      <c r="G283" s="45"/>
    </row>
    <row r="284" ht="15.75">
      <c r="G284" s="45"/>
    </row>
    <row r="285" ht="15.75">
      <c r="G285" s="45"/>
    </row>
    <row r="286" ht="15.75">
      <c r="G286" s="45"/>
    </row>
    <row r="287" ht="15.75">
      <c r="G287" s="45"/>
    </row>
    <row r="288" ht="15.75">
      <c r="G288" s="45"/>
    </row>
    <row r="289" ht="15.75">
      <c r="G289" s="45"/>
    </row>
    <row r="290" ht="15.75">
      <c r="G290" s="45"/>
    </row>
    <row r="291" ht="15.75">
      <c r="G291" s="45"/>
    </row>
    <row r="292" ht="15.75">
      <c r="G292" s="45"/>
    </row>
    <row r="293" ht="15.75">
      <c r="G293" s="45"/>
    </row>
    <row r="294" ht="15.75">
      <c r="G294" s="45"/>
    </row>
    <row r="295" ht="15.75">
      <c r="G295" s="45"/>
    </row>
    <row r="296" ht="15.75">
      <c r="G296" s="45"/>
    </row>
    <row r="297" ht="15.75">
      <c r="G297" s="45"/>
    </row>
    <row r="298" ht="15.75">
      <c r="G298" s="45"/>
    </row>
    <row r="299" ht="15.75">
      <c r="G299" s="45"/>
    </row>
    <row r="300" ht="15.75">
      <c r="G300" s="45"/>
    </row>
    <row r="301" ht="15.75">
      <c r="G301" s="45"/>
    </row>
    <row r="302" ht="15.75">
      <c r="G302" s="45"/>
    </row>
    <row r="303" ht="15.75">
      <c r="G303" s="45"/>
    </row>
    <row r="304" ht="15.75">
      <c r="G304" s="45"/>
    </row>
    <row r="305" ht="15.75">
      <c r="G305" s="45"/>
    </row>
    <row r="306" ht="15.75">
      <c r="G306" s="45"/>
    </row>
    <row r="307" ht="15.75">
      <c r="G307" s="45"/>
    </row>
    <row r="308" ht="15.75">
      <c r="G308" s="45"/>
    </row>
    <row r="309" ht="15.75">
      <c r="G309" s="45"/>
    </row>
    <row r="310" ht="15.75">
      <c r="G310" s="45"/>
    </row>
    <row r="311" ht="15.75">
      <c r="G311" s="45"/>
    </row>
    <row r="312" ht="15.75">
      <c r="G312" s="45"/>
    </row>
    <row r="313" ht="15.75">
      <c r="G313" s="45"/>
    </row>
    <row r="314" ht="15.75">
      <c r="G314" s="45"/>
    </row>
    <row r="315" ht="15.75">
      <c r="G315" s="45"/>
    </row>
    <row r="316" ht="15.75">
      <c r="G316" s="45"/>
    </row>
    <row r="317" ht="15.75">
      <c r="G317" s="45"/>
    </row>
    <row r="318" ht="15.75">
      <c r="G318" s="45"/>
    </row>
    <row r="319" ht="15.75">
      <c r="G319" s="45"/>
    </row>
    <row r="320" ht="15.75">
      <c r="G320" s="45"/>
    </row>
    <row r="321" ht="15.75">
      <c r="G321" s="45"/>
    </row>
    <row r="322" ht="15.75">
      <c r="G322" s="45"/>
    </row>
    <row r="323" ht="15.75">
      <c r="G323" s="45"/>
    </row>
    <row r="324" ht="15.75">
      <c r="G324" s="45"/>
    </row>
    <row r="325" ht="15.75">
      <c r="G325" s="45"/>
    </row>
    <row r="326" ht="15.75">
      <c r="G326" s="45"/>
    </row>
    <row r="327" ht="15.75">
      <c r="G327" s="45"/>
    </row>
    <row r="328" ht="15.75">
      <c r="G328" s="45"/>
    </row>
    <row r="329" ht="15.75">
      <c r="G329" s="45"/>
    </row>
    <row r="330" ht="15.75">
      <c r="G330" s="45"/>
    </row>
    <row r="331" ht="15.75">
      <c r="G331" s="45"/>
    </row>
    <row r="332" ht="15.75">
      <c r="G332" s="45"/>
    </row>
    <row r="333" ht="15.75">
      <c r="G333" s="45"/>
    </row>
    <row r="334" ht="15.75">
      <c r="G334" s="45"/>
    </row>
    <row r="335" ht="15.75">
      <c r="G335" s="45"/>
    </row>
    <row r="336" ht="15.75">
      <c r="G336" s="45"/>
    </row>
  </sheetData>
  <mergeCells count="5">
    <mergeCell ref="D1:F1"/>
    <mergeCell ref="G5:G7"/>
    <mergeCell ref="E5:E7"/>
    <mergeCell ref="F5:F7"/>
    <mergeCell ref="C3:F3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2006-08-24T07:23:59Z</cp:lastPrinted>
  <dcterms:created xsi:type="dcterms:W3CDTF">2005-11-08T10:40:11Z</dcterms:created>
  <dcterms:modified xsi:type="dcterms:W3CDTF">2006-08-24T07:50:14Z</dcterms:modified>
  <cp:category/>
  <cp:version/>
  <cp:contentType/>
  <cp:contentStatus/>
</cp:coreProperties>
</file>