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udżet 2008 projekt 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<sst xmlns="http://schemas.openxmlformats.org/spreadsheetml/2006/main" count="59" uniqueCount="53">
  <si>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</si>
  <si>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</si>
  <si>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</si>
  <si>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</si>
  <si>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</si>
  <si>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</si>
  <si>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</si>
  <si>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</si>
  <si>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</si>
  <si>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</si>
  <si>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</si>
  <si>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</si>
  <si>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</si>
  <si>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</si>
  <si>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</si>
  <si>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</si>
  <si>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</si>
  <si>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</si>
  <si>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</si>
  <si>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</si>
  <si>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</si>
  <si>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</si>
  <si>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</si>
  <si>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</si>
  <si>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</si>
  <si>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</si>
  <si>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</si>
  <si>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</si>
  <si>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</si>
  <si>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</si>
  <si>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</si>
  <si>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</si>
  <si>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</si>
  <si>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</si>
  <si>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</si>
  <si>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</si>
  <si>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</si>
  <si>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</si>
  <si>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</si>
  <si>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</si>
  <si>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</si>
  <si>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</si>
  <si>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</si>
  <si>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</si>
  <si>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</si>
  <si>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</si>
  <si>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</si>
  <si>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2007 p.w.</t>
  </si>
  <si>
    <t>PROGNOZA DŁUGU POWIATU JELENIOGÓRSKIEGO NA KONIEC ROKU BUDŻETOWEGO NA LATA 2008 - 2020</t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</si>
  <si>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</si>
  <si>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</si>
  <si>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</si>
  <si>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 xml:space="preserve">Załącznik nr 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</si>
</sst>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6" width="7.7109375" style="1" customWidth="1"/>
    <col min="17" max="16384" width="9.140625" style="1" customWidth="1"/>
  </cols>
  <sheetData>
    <row r="1" spans="1:16" ht="12">
      <c r="A1" s="17"/>
      <c r="B1" s="17"/>
      <c r="C1" s="17"/>
      <c r="D1" s="17"/>
      <c r="E1" s="17"/>
      <c r="F1" s="17"/>
      <c r="G1" s="17"/>
      <c r="H1" s="17"/>
      <c r="I1" s="17"/>
      <c r="J1" s="17"/>
      <c r="K1" s="26" t="s">
        <v>52</v>
      </c>
      <c r="L1" s="26"/>
      <c r="M1" s="26"/>
      <c r="N1" s="26"/>
      <c r="O1" s="26"/>
      <c r="P1" s="26"/>
    </row>
    <row r="2" spans="1:16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</row>
    <row r="3" spans="1:16" ht="12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12">
      <c r="P4" s="2" t="s">
        <v>0</v>
      </c>
    </row>
    <row r="5" spans="1:16" ht="15" customHeight="1">
      <c r="A5" s="3"/>
      <c r="B5" s="10" t="s">
        <v>1</v>
      </c>
      <c r="C5" s="10" t="s">
        <v>47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  <c r="K5" s="10">
        <v>2015</v>
      </c>
      <c r="L5" s="10">
        <v>2016</v>
      </c>
      <c r="M5" s="10">
        <v>2017</v>
      </c>
      <c r="N5" s="10">
        <v>2018</v>
      </c>
      <c r="O5" s="10">
        <v>2019</v>
      </c>
      <c r="P5" s="10">
        <v>2020</v>
      </c>
    </row>
    <row r="6" spans="1:22" s="7" customFormat="1" ht="15" customHeight="1">
      <c r="A6" s="4" t="s">
        <v>2</v>
      </c>
      <c r="B6" s="11" t="s">
        <v>51</v>
      </c>
      <c r="C6" s="13">
        <f>SUM(C7+C15)</f>
        <v>21737003</v>
      </c>
      <c r="D6" s="13">
        <f>SUM(D7+D11)</f>
        <v>25080925</v>
      </c>
      <c r="E6" s="13">
        <f aca="true" t="shared" si="0" ref="E6:P6">SUM(E7+E11+E15)</f>
        <v>22754945</v>
      </c>
      <c r="F6" s="13">
        <f t="shared" si="0"/>
        <v>20430525</v>
      </c>
      <c r="G6" s="13">
        <f t="shared" si="0"/>
        <v>17906105</v>
      </c>
      <c r="H6" s="13">
        <f t="shared" si="0"/>
        <v>15400000</v>
      </c>
      <c r="I6" s="13">
        <f t="shared" si="0"/>
        <v>12850000</v>
      </c>
      <c r="J6" s="13">
        <f t="shared" si="0"/>
        <v>10150000</v>
      </c>
      <c r="K6" s="13">
        <f t="shared" si="0"/>
        <v>7500000</v>
      </c>
      <c r="L6" s="13">
        <f t="shared" si="0"/>
        <v>5500000</v>
      </c>
      <c r="M6" s="13">
        <f t="shared" si="0"/>
        <v>4500000</v>
      </c>
      <c r="N6" s="13">
        <f t="shared" si="0"/>
        <v>3000000</v>
      </c>
      <c r="O6" s="13">
        <f t="shared" si="0"/>
        <v>1500000</v>
      </c>
      <c r="P6" s="13">
        <f t="shared" si="0"/>
        <v>0</v>
      </c>
      <c r="Q6" s="5"/>
      <c r="R6" s="5"/>
      <c r="S6" s="5"/>
      <c r="T6" s="6"/>
      <c r="U6" s="6"/>
      <c r="V6" s="6"/>
    </row>
    <row r="7" spans="1:19" ht="15" customHeight="1">
      <c r="A7" s="3" t="s">
        <v>3</v>
      </c>
      <c r="B7" s="12" t="s">
        <v>4</v>
      </c>
      <c r="C7" s="14">
        <f aca="true" t="shared" si="1" ref="C7:P7">SUM(C8:C10)</f>
        <v>20226905</v>
      </c>
      <c r="D7" s="14">
        <f t="shared" si="1"/>
        <v>17080925</v>
      </c>
      <c r="E7" s="14">
        <f t="shared" si="1"/>
        <v>22754945</v>
      </c>
      <c r="F7" s="14">
        <f t="shared" si="1"/>
        <v>20430525</v>
      </c>
      <c r="G7" s="14">
        <f t="shared" si="1"/>
        <v>17906105</v>
      </c>
      <c r="H7" s="14">
        <f t="shared" si="1"/>
        <v>15400000</v>
      </c>
      <c r="I7" s="14">
        <f t="shared" si="1"/>
        <v>12850000</v>
      </c>
      <c r="J7" s="14">
        <f t="shared" si="1"/>
        <v>10150000</v>
      </c>
      <c r="K7" s="14">
        <f t="shared" si="1"/>
        <v>7500000</v>
      </c>
      <c r="L7" s="14">
        <f t="shared" si="1"/>
        <v>5500000</v>
      </c>
      <c r="M7" s="14">
        <f t="shared" si="1"/>
        <v>4500000</v>
      </c>
      <c r="N7" s="14">
        <f t="shared" si="1"/>
        <v>3000000</v>
      </c>
      <c r="O7" s="14">
        <f t="shared" si="1"/>
        <v>1500000</v>
      </c>
      <c r="P7" s="14">
        <f t="shared" si="1"/>
        <v>0</v>
      </c>
      <c r="Q7" s="8"/>
      <c r="R7" s="8"/>
      <c r="S7" s="8"/>
    </row>
    <row r="8" spans="1:19" ht="15" customHeight="1">
      <c r="A8" s="3" t="s">
        <v>5</v>
      </c>
      <c r="B8" s="12" t="s">
        <v>6</v>
      </c>
      <c r="C8" s="14">
        <f>SUM(C12-C20)</f>
        <v>103785</v>
      </c>
      <c r="D8" s="14">
        <v>79365</v>
      </c>
      <c r="E8" s="14">
        <v>54945</v>
      </c>
      <c r="F8" s="14">
        <v>30525</v>
      </c>
      <c r="G8" s="14">
        <v>6105</v>
      </c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</row>
    <row r="9" spans="1:19" ht="15" customHeight="1">
      <c r="A9" s="3" t="s">
        <v>7</v>
      </c>
      <c r="B9" s="12" t="s">
        <v>8</v>
      </c>
      <c r="C9" s="14">
        <v>20123120</v>
      </c>
      <c r="D9" s="14">
        <f>SUM(C9-D21)</f>
        <v>17001560</v>
      </c>
      <c r="E9" s="14">
        <v>14700000</v>
      </c>
      <c r="F9" s="14">
        <f>SUM(E9-F21)</f>
        <v>12400000</v>
      </c>
      <c r="G9" s="14">
        <v>10100000</v>
      </c>
      <c r="H9" s="14">
        <v>7800000</v>
      </c>
      <c r="I9" s="14">
        <v>5450000</v>
      </c>
      <c r="J9" s="14">
        <v>2950000</v>
      </c>
      <c r="K9" s="14">
        <v>1500000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8"/>
      <c r="R9" s="8"/>
      <c r="S9" s="8"/>
    </row>
    <row r="10" spans="1:19" ht="15" customHeight="1">
      <c r="A10" s="3" t="s">
        <v>9</v>
      </c>
      <c r="B10" s="12" t="s">
        <v>10</v>
      </c>
      <c r="C10" s="14"/>
      <c r="D10" s="14"/>
      <c r="E10" s="14">
        <v>8000000</v>
      </c>
      <c r="F10" s="14">
        <v>8000000</v>
      </c>
      <c r="G10" s="14">
        <v>7800000</v>
      </c>
      <c r="H10" s="14">
        <v>7600000</v>
      </c>
      <c r="I10" s="14">
        <v>7400000</v>
      </c>
      <c r="J10" s="14">
        <v>7200000</v>
      </c>
      <c r="K10" s="14">
        <v>6000000</v>
      </c>
      <c r="L10" s="14">
        <v>5500000</v>
      </c>
      <c r="M10" s="14">
        <v>4500000</v>
      </c>
      <c r="N10" s="14">
        <v>3000000</v>
      </c>
      <c r="O10" s="14">
        <v>1500000</v>
      </c>
      <c r="P10" s="14">
        <v>0</v>
      </c>
      <c r="Q10" s="8"/>
      <c r="R10" s="8"/>
      <c r="S10" s="8"/>
    </row>
    <row r="11" spans="1:19" ht="15" customHeight="1">
      <c r="A11" s="3" t="s">
        <v>11</v>
      </c>
      <c r="B11" s="12" t="s">
        <v>12</v>
      </c>
      <c r="C11" s="14">
        <f aca="true" t="shared" si="2" ref="C11:L11">SUM(C12:C14)</f>
        <v>622100</v>
      </c>
      <c r="D11" s="14">
        <f t="shared" si="2"/>
        <v>8000000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>SUM(M12:M14)</f>
        <v>0</v>
      </c>
      <c r="N11" s="14">
        <f>SUM(N12:N14)</f>
        <v>0</v>
      </c>
      <c r="O11" s="14">
        <f>SUM(O12:O14)</f>
        <v>0</v>
      </c>
      <c r="P11" s="14">
        <f>SUM(P12:P14)</f>
        <v>0</v>
      </c>
      <c r="Q11" s="8"/>
      <c r="R11" s="8"/>
      <c r="S11" s="8"/>
    </row>
    <row r="12" spans="1:19" ht="15" customHeight="1">
      <c r="A12" s="3" t="s">
        <v>13</v>
      </c>
      <c r="B12" s="12" t="s">
        <v>6</v>
      </c>
      <c r="C12" s="14">
        <v>122100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</row>
    <row r="13" spans="1:19" ht="15" customHeight="1">
      <c r="A13" s="3" t="s">
        <v>14</v>
      </c>
      <c r="B13" s="12" t="s">
        <v>8</v>
      </c>
      <c r="C13" s="14">
        <v>500000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</row>
    <row r="14" spans="1:19" ht="15" customHeight="1">
      <c r="A14" s="3" t="s">
        <v>15</v>
      </c>
      <c r="B14" s="12" t="s">
        <v>10</v>
      </c>
      <c r="C14" s="14"/>
      <c r="D14" s="14">
        <v>8000000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</row>
    <row r="15" spans="1:19" ht="15" customHeight="1">
      <c r="A15" s="3" t="s">
        <v>16</v>
      </c>
      <c r="B15" s="12" t="s">
        <v>17</v>
      </c>
      <c r="C15" s="14">
        <f aca="true" t="shared" si="3" ref="C15:L15">SUM(C16:C17)</f>
        <v>1510098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>SUM(M16:M17)</f>
        <v>0</v>
      </c>
      <c r="N15" s="14">
        <f>SUM(N16:N17)</f>
        <v>0</v>
      </c>
      <c r="O15" s="14">
        <f>SUM(O16:O17)</f>
        <v>0</v>
      </c>
      <c r="P15" s="14">
        <f>SUM(P16:P17)</f>
        <v>0</v>
      </c>
      <c r="Q15" s="8"/>
      <c r="R15" s="8"/>
      <c r="S15" s="8"/>
    </row>
    <row r="16" spans="1:19" ht="15" customHeight="1">
      <c r="A16" s="3" t="s">
        <v>18</v>
      </c>
      <c r="B16" s="12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</row>
    <row r="17" spans="1:19" ht="15" customHeight="1">
      <c r="A17" s="3" t="s">
        <v>20</v>
      </c>
      <c r="B17" s="12" t="s">
        <v>21</v>
      </c>
      <c r="C17" s="14">
        <v>1510098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</row>
    <row r="18" spans="1:19" ht="15" customHeight="1">
      <c r="A18" s="4" t="s">
        <v>22</v>
      </c>
      <c r="B18" s="11" t="s">
        <v>23</v>
      </c>
      <c r="C18" s="13">
        <f aca="true" t="shared" si="4" ref="C18:L18">SUM(C19+C24+C25)</f>
        <v>2904904</v>
      </c>
      <c r="D18" s="13">
        <f t="shared" si="4"/>
        <v>6156078</v>
      </c>
      <c r="E18" s="13">
        <f t="shared" si="4"/>
        <v>3825980</v>
      </c>
      <c r="F18" s="13">
        <f t="shared" si="4"/>
        <v>3724420</v>
      </c>
      <c r="G18" s="13">
        <f t="shared" si="4"/>
        <v>3974420</v>
      </c>
      <c r="H18" s="13">
        <f t="shared" si="4"/>
        <v>3806105</v>
      </c>
      <c r="I18" s="13">
        <f t="shared" si="4"/>
        <v>3350000</v>
      </c>
      <c r="J18" s="13">
        <f t="shared" si="4"/>
        <v>3250000</v>
      </c>
      <c r="K18" s="13">
        <f t="shared" si="4"/>
        <v>3070000</v>
      </c>
      <c r="L18" s="13">
        <f t="shared" si="4"/>
        <v>2350000</v>
      </c>
      <c r="M18" s="13">
        <f>SUM(M19+M24+M25)</f>
        <v>1300000</v>
      </c>
      <c r="N18" s="13">
        <f>SUM(N19+N24+N25)</f>
        <v>1750000</v>
      </c>
      <c r="O18" s="13">
        <f>SUM(O19+O24+O25)</f>
        <v>1660000</v>
      </c>
      <c r="P18" s="13">
        <f>SUM(P19+P24+P25)</f>
        <v>1580000</v>
      </c>
      <c r="Q18" s="8"/>
      <c r="R18" s="8"/>
      <c r="S18" s="8"/>
    </row>
    <row r="19" spans="1:19" ht="15" customHeight="1">
      <c r="A19" s="3" t="s">
        <v>24</v>
      </c>
      <c r="B19" s="12" t="s">
        <v>25</v>
      </c>
      <c r="C19" s="14">
        <f aca="true" t="shared" si="5" ref="C19:L19">SUM(C20:C23)</f>
        <v>1859875</v>
      </c>
      <c r="D19" s="14">
        <f t="shared" si="5"/>
        <v>3145980</v>
      </c>
      <c r="E19" s="14">
        <f t="shared" si="5"/>
        <v>2325980</v>
      </c>
      <c r="F19" s="14">
        <f t="shared" si="5"/>
        <v>2324420</v>
      </c>
      <c r="G19" s="14">
        <f t="shared" si="5"/>
        <v>2524420</v>
      </c>
      <c r="H19" s="14">
        <f t="shared" si="5"/>
        <v>2506105</v>
      </c>
      <c r="I19" s="14">
        <f t="shared" si="5"/>
        <v>2550000</v>
      </c>
      <c r="J19" s="14">
        <f t="shared" si="5"/>
        <v>2700000</v>
      </c>
      <c r="K19" s="14">
        <f t="shared" si="5"/>
        <v>2650000</v>
      </c>
      <c r="L19" s="14">
        <f t="shared" si="5"/>
        <v>2000000</v>
      </c>
      <c r="M19" s="14">
        <f>SUM(M20:M23)</f>
        <v>1000000</v>
      </c>
      <c r="N19" s="14">
        <f>SUM(N20:N23)</f>
        <v>1500000</v>
      </c>
      <c r="O19" s="14">
        <f>SUM(O20:O23)</f>
        <v>1500000</v>
      </c>
      <c r="P19" s="14">
        <f>SUM(P20:P23)</f>
        <v>1500000</v>
      </c>
      <c r="Q19" s="8"/>
      <c r="R19" s="8"/>
      <c r="S19" s="8"/>
    </row>
    <row r="20" spans="1:19" ht="15" customHeight="1">
      <c r="A20" s="3" t="s">
        <v>26</v>
      </c>
      <c r="B20" s="12" t="s">
        <v>27</v>
      </c>
      <c r="C20" s="14">
        <v>18315</v>
      </c>
      <c r="D20" s="14">
        <v>24420</v>
      </c>
      <c r="E20" s="14">
        <v>24420</v>
      </c>
      <c r="F20" s="14">
        <v>24420</v>
      </c>
      <c r="G20" s="14">
        <v>24420</v>
      </c>
      <c r="H20" s="14">
        <v>6105</v>
      </c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</row>
    <row r="21" spans="1:19" ht="15" customHeight="1">
      <c r="A21" s="3" t="s">
        <v>28</v>
      </c>
      <c r="B21" s="12" t="s">
        <v>29</v>
      </c>
      <c r="C21" s="14">
        <v>1841560</v>
      </c>
      <c r="D21" s="14">
        <v>3121560</v>
      </c>
      <c r="E21" s="14">
        <v>2301560</v>
      </c>
      <c r="F21" s="14">
        <v>2300000</v>
      </c>
      <c r="G21" s="14">
        <v>2300000</v>
      </c>
      <c r="H21" s="14">
        <v>2300000</v>
      </c>
      <c r="I21" s="14">
        <v>2350000</v>
      </c>
      <c r="J21" s="14">
        <v>2500000</v>
      </c>
      <c r="K21" s="14">
        <v>1450000</v>
      </c>
      <c r="L21" s="14">
        <v>1500000</v>
      </c>
      <c r="M21" s="14"/>
      <c r="N21" s="14"/>
      <c r="O21" s="14"/>
      <c r="P21" s="14"/>
      <c r="Q21" s="8"/>
      <c r="R21" s="8"/>
      <c r="S21" s="8"/>
    </row>
    <row r="22" spans="1:19" ht="15" customHeight="1">
      <c r="A22" s="3" t="s">
        <v>30</v>
      </c>
      <c r="B22" s="12" t="s">
        <v>31</v>
      </c>
      <c r="C22" s="14"/>
      <c r="D22" s="14"/>
      <c r="E22" s="14"/>
      <c r="F22" s="14"/>
      <c r="G22" s="14">
        <v>200000</v>
      </c>
      <c r="H22" s="14">
        <v>200000</v>
      </c>
      <c r="I22" s="14">
        <v>200000</v>
      </c>
      <c r="J22" s="14">
        <v>200000</v>
      </c>
      <c r="K22" s="14">
        <v>1200000</v>
      </c>
      <c r="L22" s="14">
        <v>500000</v>
      </c>
      <c r="M22" s="14">
        <v>1000000</v>
      </c>
      <c r="N22" s="14">
        <v>1500000</v>
      </c>
      <c r="O22" s="14">
        <v>1500000</v>
      </c>
      <c r="P22" s="14">
        <v>1500000</v>
      </c>
      <c r="Q22" s="8"/>
      <c r="R22" s="8"/>
      <c r="S22" s="8"/>
    </row>
    <row r="23" spans="1:19" ht="15" customHeight="1">
      <c r="A23" s="3" t="s">
        <v>32</v>
      </c>
      <c r="B23" s="12" t="s">
        <v>33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</row>
    <row r="24" spans="1:19" ht="15" customHeight="1">
      <c r="A24" s="3" t="s">
        <v>34</v>
      </c>
      <c r="B24" s="12" t="s">
        <v>35</v>
      </c>
      <c r="C24" s="14"/>
      <c r="D24" s="14">
        <v>1510098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</row>
    <row r="25" spans="1:19" ht="15" customHeight="1">
      <c r="A25" s="3" t="s">
        <v>36</v>
      </c>
      <c r="B25" s="12" t="s">
        <v>37</v>
      </c>
      <c r="C25" s="14">
        <v>1045029</v>
      </c>
      <c r="D25" s="14">
        <v>1500000</v>
      </c>
      <c r="E25" s="14">
        <v>1500000</v>
      </c>
      <c r="F25" s="14">
        <v>1400000</v>
      </c>
      <c r="G25" s="14">
        <v>1450000</v>
      </c>
      <c r="H25" s="14">
        <v>1300000</v>
      </c>
      <c r="I25" s="14">
        <v>800000</v>
      </c>
      <c r="J25" s="14">
        <v>550000</v>
      </c>
      <c r="K25" s="14">
        <v>420000</v>
      </c>
      <c r="L25" s="14">
        <v>350000</v>
      </c>
      <c r="M25" s="14">
        <v>300000</v>
      </c>
      <c r="N25" s="14">
        <v>250000</v>
      </c>
      <c r="O25" s="14">
        <v>160000</v>
      </c>
      <c r="P25" s="14">
        <v>80000</v>
      </c>
      <c r="Q25" s="8"/>
      <c r="R25" s="8"/>
      <c r="S25" s="8"/>
    </row>
    <row r="26" spans="1:19" ht="15" customHeight="1">
      <c r="A26" s="4">
        <v>0</v>
      </c>
      <c r="B26" s="11" t="s">
        <v>38</v>
      </c>
      <c r="C26" s="13">
        <v>47777697</v>
      </c>
      <c r="D26" s="13">
        <v>48298080</v>
      </c>
      <c r="E26" s="13">
        <v>49000000</v>
      </c>
      <c r="F26" s="13">
        <v>49500000</v>
      </c>
      <c r="G26" s="13">
        <v>50000000</v>
      </c>
      <c r="H26" s="13">
        <v>50500000</v>
      </c>
      <c r="I26" s="13">
        <v>51000000</v>
      </c>
      <c r="J26" s="13">
        <v>51500000</v>
      </c>
      <c r="K26" s="13">
        <v>51500000</v>
      </c>
      <c r="L26" s="13">
        <v>51500000</v>
      </c>
      <c r="M26" s="13">
        <v>51500000</v>
      </c>
      <c r="N26" s="13">
        <v>51500000</v>
      </c>
      <c r="O26" s="13">
        <v>51500000</v>
      </c>
      <c r="P26" s="13">
        <v>51500000</v>
      </c>
      <c r="Q26" s="8"/>
      <c r="R26" s="8"/>
      <c r="S26" s="8"/>
    </row>
    <row r="27" spans="1:19" ht="15" customHeight="1">
      <c r="A27" s="4" t="s">
        <v>39</v>
      </c>
      <c r="B27" s="11" t="s">
        <v>40</v>
      </c>
      <c r="C27" s="13">
        <v>49545301</v>
      </c>
      <c r="D27" s="13">
        <v>51642002</v>
      </c>
      <c r="E27" s="13">
        <f>SUM(E26-E19)</f>
        <v>46674020</v>
      </c>
      <c r="F27" s="13">
        <f aca="true" t="shared" si="6" ref="F27:M27">SUM(F26-F19)</f>
        <v>47175580</v>
      </c>
      <c r="G27" s="13">
        <f t="shared" si="6"/>
        <v>47475580</v>
      </c>
      <c r="H27" s="13">
        <f t="shared" si="6"/>
        <v>47993895</v>
      </c>
      <c r="I27" s="13">
        <f t="shared" si="6"/>
        <v>48450000</v>
      </c>
      <c r="J27" s="13">
        <f t="shared" si="6"/>
        <v>48800000</v>
      </c>
      <c r="K27" s="13">
        <f t="shared" si="6"/>
        <v>48850000</v>
      </c>
      <c r="L27" s="13">
        <f t="shared" si="6"/>
        <v>49500000</v>
      </c>
      <c r="M27" s="13">
        <f t="shared" si="6"/>
        <v>50500000</v>
      </c>
      <c r="N27" s="13">
        <f>SUM(N26-N19)</f>
        <v>50000000</v>
      </c>
      <c r="O27" s="13">
        <f>SUM(O26-O19)</f>
        <v>50000000</v>
      </c>
      <c r="P27" s="13">
        <f>SUM(P26-P19)</f>
        <v>50000000</v>
      </c>
      <c r="Q27" s="8"/>
      <c r="R27" s="8"/>
      <c r="S27" s="8"/>
    </row>
    <row r="28" spans="1:19" ht="15" customHeight="1">
      <c r="A28" s="4" t="s">
        <v>41</v>
      </c>
      <c r="B28" s="11" t="s">
        <v>42</v>
      </c>
      <c r="C28" s="13">
        <f aca="true" t="shared" si="7" ref="C28:L28">SUM(C26-C27)</f>
        <v>-1767604</v>
      </c>
      <c r="D28" s="13">
        <f t="shared" si="7"/>
        <v>-3343922</v>
      </c>
      <c r="E28" s="13">
        <f t="shared" si="7"/>
        <v>2325980</v>
      </c>
      <c r="F28" s="13">
        <f t="shared" si="7"/>
        <v>2324420</v>
      </c>
      <c r="G28" s="13">
        <f t="shared" si="7"/>
        <v>2524420</v>
      </c>
      <c r="H28" s="13">
        <f t="shared" si="7"/>
        <v>2506105</v>
      </c>
      <c r="I28" s="13">
        <f t="shared" si="7"/>
        <v>2550000</v>
      </c>
      <c r="J28" s="13">
        <f t="shared" si="7"/>
        <v>2700000</v>
      </c>
      <c r="K28" s="13">
        <f t="shared" si="7"/>
        <v>2650000</v>
      </c>
      <c r="L28" s="13">
        <f t="shared" si="7"/>
        <v>2000000</v>
      </c>
      <c r="M28" s="13">
        <f>SUM(M26-M27)</f>
        <v>1000000</v>
      </c>
      <c r="N28" s="13">
        <f>SUM(N26-N27)</f>
        <v>1500000</v>
      </c>
      <c r="O28" s="13">
        <f>SUM(O26-O27)</f>
        <v>1500000</v>
      </c>
      <c r="P28" s="13">
        <f>SUM(P26-P27)</f>
        <v>1500000</v>
      </c>
      <c r="Q28" s="8"/>
      <c r="R28" s="8"/>
      <c r="S28" s="8"/>
    </row>
    <row r="29" spans="1:19" ht="12">
      <c r="A29" s="21" t="s">
        <v>43</v>
      </c>
      <c r="B29" s="23" t="s">
        <v>49</v>
      </c>
      <c r="C29" s="19">
        <f aca="true" t="shared" si="8" ref="C29:L29">SUM((C6)/C26)</f>
        <v>0.4549612971089837</v>
      </c>
      <c r="D29" s="19">
        <f t="shared" si="8"/>
        <v>0.5192944522846457</v>
      </c>
      <c r="E29" s="19">
        <f t="shared" si="8"/>
        <v>0.46438663265306124</v>
      </c>
      <c r="F29" s="19">
        <f t="shared" si="8"/>
        <v>0.41273787878787876</v>
      </c>
      <c r="G29" s="19">
        <f t="shared" si="8"/>
        <v>0.3581221</v>
      </c>
      <c r="H29" s="19">
        <f t="shared" si="8"/>
        <v>0.30495049504950494</v>
      </c>
      <c r="I29" s="19">
        <f t="shared" si="8"/>
        <v>0.2519607843137255</v>
      </c>
      <c r="J29" s="19">
        <f t="shared" si="8"/>
        <v>0.1970873786407767</v>
      </c>
      <c r="K29" s="19">
        <f t="shared" si="8"/>
        <v>0.14563106796116504</v>
      </c>
      <c r="L29" s="19">
        <f t="shared" si="8"/>
        <v>0.10679611650485436</v>
      </c>
      <c r="M29" s="19">
        <f>SUM((M6)/M26)</f>
        <v>0.08737864077669903</v>
      </c>
      <c r="N29" s="19">
        <f>SUM((N6)/N26)</f>
        <v>0.05825242718446602</v>
      </c>
      <c r="O29" s="19">
        <f>SUM((O6)/O26)</f>
        <v>0.02912621359223301</v>
      </c>
      <c r="P29" s="19">
        <f>SUM((P6)/P26)</f>
        <v>0</v>
      </c>
      <c r="Q29" s="8"/>
      <c r="R29" s="8"/>
      <c r="S29" s="8"/>
    </row>
    <row r="30" spans="1:19" ht="12">
      <c r="A30" s="22"/>
      <c r="B30" s="2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8"/>
      <c r="R30" s="8"/>
      <c r="S30" s="8"/>
    </row>
    <row r="31" spans="1:19" ht="12">
      <c r="A31" s="21" t="s">
        <v>43</v>
      </c>
      <c r="B31" s="23" t="s">
        <v>44</v>
      </c>
      <c r="C31" s="19">
        <f aca="true" t="shared" si="9" ref="C31:L31">SUM((C6-C15)/C26)</f>
        <v>0.42335454134593387</v>
      </c>
      <c r="D31" s="19">
        <v>0.5193</v>
      </c>
      <c r="E31" s="19">
        <f t="shared" si="9"/>
        <v>0.46438663265306124</v>
      </c>
      <c r="F31" s="19">
        <f t="shared" si="9"/>
        <v>0.41273787878787876</v>
      </c>
      <c r="G31" s="19">
        <f t="shared" si="9"/>
        <v>0.3581221</v>
      </c>
      <c r="H31" s="19">
        <f t="shared" si="9"/>
        <v>0.30495049504950494</v>
      </c>
      <c r="I31" s="19">
        <f t="shared" si="9"/>
        <v>0.2519607843137255</v>
      </c>
      <c r="J31" s="19">
        <f t="shared" si="9"/>
        <v>0.1970873786407767</v>
      </c>
      <c r="K31" s="19">
        <f t="shared" si="9"/>
        <v>0.14563106796116504</v>
      </c>
      <c r="L31" s="19">
        <f t="shared" si="9"/>
        <v>0.10679611650485436</v>
      </c>
      <c r="M31" s="19">
        <f>SUM((M6-M15)/M26)</f>
        <v>0.08737864077669903</v>
      </c>
      <c r="N31" s="19">
        <f>SUM((N6-N15)/N26)</f>
        <v>0.05825242718446602</v>
      </c>
      <c r="O31" s="19">
        <f>SUM((O6-O15)/O26)</f>
        <v>0.02912621359223301</v>
      </c>
      <c r="P31" s="19">
        <f>SUM((P6-P15)/P26)</f>
        <v>0</v>
      </c>
      <c r="Q31" s="8"/>
      <c r="R31" s="8"/>
      <c r="S31" s="8"/>
    </row>
    <row r="32" spans="1:19" ht="12">
      <c r="A32" s="22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8"/>
      <c r="R32" s="8"/>
      <c r="S32" s="8"/>
    </row>
    <row r="33" spans="1:19" ht="12">
      <c r="A33" s="21" t="s">
        <v>43</v>
      </c>
      <c r="B33" s="23" t="s">
        <v>50</v>
      </c>
      <c r="C33" s="19">
        <f aca="true" t="shared" si="10" ref="C33:L33">SUM((C18/C26))</f>
        <v>0.0608004190741969</v>
      </c>
      <c r="D33" s="19">
        <f t="shared" si="10"/>
        <v>0.12746009779270728</v>
      </c>
      <c r="E33" s="19">
        <f t="shared" si="10"/>
        <v>0.07808122448979592</v>
      </c>
      <c r="F33" s="19">
        <f t="shared" si="10"/>
        <v>0.07524080808080807</v>
      </c>
      <c r="G33" s="19">
        <f t="shared" si="10"/>
        <v>0.0794884</v>
      </c>
      <c r="H33" s="19">
        <f t="shared" si="10"/>
        <v>0.07536841584158416</v>
      </c>
      <c r="I33" s="19">
        <f t="shared" si="10"/>
        <v>0.06568627450980392</v>
      </c>
      <c r="J33" s="19">
        <f t="shared" si="10"/>
        <v>0.06310679611650485</v>
      </c>
      <c r="K33" s="19">
        <f t="shared" si="10"/>
        <v>0.059611650485436894</v>
      </c>
      <c r="L33" s="19">
        <f t="shared" si="10"/>
        <v>0.04563106796116505</v>
      </c>
      <c r="M33" s="19">
        <f>SUM((M18/M26))</f>
        <v>0.02524271844660194</v>
      </c>
      <c r="N33" s="19">
        <f>SUM((N18/N26))</f>
        <v>0.03398058252427184</v>
      </c>
      <c r="O33" s="19">
        <f>SUM((O18/O26))</f>
        <v>0.03223300970873787</v>
      </c>
      <c r="P33" s="19">
        <f>SUM((P18/P26))</f>
        <v>0.030679611650485435</v>
      </c>
      <c r="Q33" s="8"/>
      <c r="R33" s="8"/>
      <c r="S33" s="8"/>
    </row>
    <row r="34" spans="1:19" ht="12">
      <c r="A34" s="22"/>
      <c r="B34" s="2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8"/>
      <c r="R34" s="8"/>
      <c r="S34" s="8"/>
    </row>
    <row r="35" spans="1:19" ht="12">
      <c r="A35" s="21" t="s">
        <v>43</v>
      </c>
      <c r="B35" s="23" t="s">
        <v>45</v>
      </c>
      <c r="C35" s="19">
        <f aca="true" t="shared" si="11" ref="C35:L35">SUM((C18-C24)/C26)</f>
        <v>0.0608004190741969</v>
      </c>
      <c r="D35" s="19">
        <f>SUM((D18-D24)/D26)</f>
        <v>0.09619388596813787</v>
      </c>
      <c r="E35" s="19">
        <f t="shared" si="11"/>
        <v>0.07808122448979592</v>
      </c>
      <c r="F35" s="19">
        <f t="shared" si="11"/>
        <v>0.07524080808080807</v>
      </c>
      <c r="G35" s="19">
        <f t="shared" si="11"/>
        <v>0.0794884</v>
      </c>
      <c r="H35" s="19">
        <f t="shared" si="11"/>
        <v>0.07536841584158416</v>
      </c>
      <c r="I35" s="19">
        <f t="shared" si="11"/>
        <v>0.06568627450980392</v>
      </c>
      <c r="J35" s="19">
        <f t="shared" si="11"/>
        <v>0.06310679611650485</v>
      </c>
      <c r="K35" s="19">
        <f t="shared" si="11"/>
        <v>0.059611650485436894</v>
      </c>
      <c r="L35" s="19">
        <f t="shared" si="11"/>
        <v>0.04563106796116505</v>
      </c>
      <c r="M35" s="19">
        <f>SUM((M18-M24)/M26)</f>
        <v>0.02524271844660194</v>
      </c>
      <c r="N35" s="19">
        <f>SUM((N18-N24)/N26)</f>
        <v>0.03398058252427184</v>
      </c>
      <c r="O35" s="19">
        <f>SUM((O18-O24)/O26)</f>
        <v>0.03223300970873787</v>
      </c>
      <c r="P35" s="19">
        <f>SUM((P18-P24)/P26)</f>
        <v>0.030679611650485435</v>
      </c>
      <c r="Q35" s="8"/>
      <c r="R35" s="8"/>
      <c r="S35" s="8"/>
    </row>
    <row r="36" spans="1:19" ht="12">
      <c r="A36" s="22"/>
      <c r="B36" s="2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8"/>
      <c r="R36" s="8"/>
      <c r="S36" s="8"/>
    </row>
    <row r="37" spans="3:16" ht="1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6"/>
      <c r="P37" s="16"/>
    </row>
    <row r="38" spans="2:12" ht="13.5">
      <c r="B38" s="9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12"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66">
    <mergeCell ref="K1:P1"/>
    <mergeCell ref="M35:M36"/>
    <mergeCell ref="N35:N36"/>
    <mergeCell ref="O35:O36"/>
    <mergeCell ref="P29:P30"/>
    <mergeCell ref="P31:P32"/>
    <mergeCell ref="P33:P34"/>
    <mergeCell ref="P35:P36"/>
    <mergeCell ref="M31:M32"/>
    <mergeCell ref="N31:N32"/>
    <mergeCell ref="O31:O32"/>
    <mergeCell ref="A3:P3"/>
    <mergeCell ref="M33:M34"/>
    <mergeCell ref="N33:N34"/>
    <mergeCell ref="O33:O34"/>
    <mergeCell ref="K29:K30"/>
    <mergeCell ref="K33:K34"/>
    <mergeCell ref="L33:L34"/>
    <mergeCell ref="L29:L30"/>
    <mergeCell ref="M29:M30"/>
    <mergeCell ref="N29:N30"/>
    <mergeCell ref="O29:O30"/>
    <mergeCell ref="H35:H36"/>
    <mergeCell ref="C35:C36"/>
    <mergeCell ref="D35:D36"/>
    <mergeCell ref="I35:I36"/>
    <mergeCell ref="G35:G36"/>
    <mergeCell ref="L31:L32"/>
    <mergeCell ref="I31:I32"/>
    <mergeCell ref="J31:J32"/>
    <mergeCell ref="K35:K36"/>
    <mergeCell ref="L35:L36"/>
    <mergeCell ref="J35:J36"/>
    <mergeCell ref="J29:J30"/>
    <mergeCell ref="J33:J34"/>
    <mergeCell ref="D33:D34"/>
    <mergeCell ref="E33:E34"/>
    <mergeCell ref="F33:F34"/>
    <mergeCell ref="D31:D32"/>
    <mergeCell ref="E31:E32"/>
    <mergeCell ref="F31:F32"/>
    <mergeCell ref="G33:G34"/>
    <mergeCell ref="H33:H34"/>
    <mergeCell ref="I33:I34"/>
    <mergeCell ref="K31:K32"/>
    <mergeCell ref="G31:G32"/>
    <mergeCell ref="H31:H32"/>
    <mergeCell ref="C31:C32"/>
    <mergeCell ref="A35:A36"/>
    <mergeCell ref="B35:B36"/>
    <mergeCell ref="C33:C34"/>
    <mergeCell ref="E35:E36"/>
    <mergeCell ref="F35:F36"/>
    <mergeCell ref="C29:C30"/>
    <mergeCell ref="A33:A34"/>
    <mergeCell ref="B33:B34"/>
    <mergeCell ref="D29:D30"/>
    <mergeCell ref="A29:A30"/>
    <mergeCell ref="B29:B30"/>
    <mergeCell ref="A31:A32"/>
    <mergeCell ref="B31:B32"/>
    <mergeCell ref="I29:I30"/>
    <mergeCell ref="E29:E30"/>
    <mergeCell ref="F29:F30"/>
    <mergeCell ref="G29:G30"/>
    <mergeCell ref="H29:H30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2007-12-14T06:50:24Z</cp:lastPrinted>
  <dcterms:created xsi:type="dcterms:W3CDTF">2007-09-24T12:20:35Z</dcterms:created>
  <dcterms:modified xsi:type="dcterms:W3CDTF">2007-12-14T06:50:32Z</dcterms:modified>
  <cp:category/>
  <cp:version/>
  <cp:contentType/>
  <cp:contentStatus/>
</cp:coreProperties>
</file>