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<sst xmlns="http://schemas.openxmlformats.org/spreadsheetml/2006/main" count="136" uniqueCount="70">
  <si>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</si>
  <si>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</si>
  <si>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</si>
  <si>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</si>
  <si>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</si>
  <si>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</si>
  <si>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</si>
  <si>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</si>
  <si>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</si>
  <si>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</si>
  <si>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</si>
  <si>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</si>
  <si>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</si>
  <si>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</si>
  <si>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</si>
  <si>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</si>
  <si>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</si>
  <si>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</si>
  <si>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</si>
  <si>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</si>
  <si>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</si>
  <si>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</si>
  <si>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</si>
  <si>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6</t>
  </si>
  <si>
    <t>OGÓŁEM  WYDATKI</t>
  </si>
  <si>
    <t>(w złotych)</t>
  </si>
  <si>
    <t>Pomoc materialna dla uczniów</t>
  </si>
  <si>
    <t>Pozostała działalność</t>
  </si>
  <si>
    <t>% ( 5: 4)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</si>
  <si>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</si>
  <si>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</si>
  <si>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</si>
  <si>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</si>
  <si>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</si>
  <si>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</si>
  <si>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</si>
  <si>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</si>
  <si>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</si>
  <si>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</si>
  <si>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</si>
  <si>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 xml:space="preserve">Dotacje celowe otrzymane z gminy na inwestycje i zakupy inwestycyjne realizowane na podstawie  porozumień (umów) między jednostkami samorządu terytorialnego </t>
  </si>
  <si>
    <t>O10</t>
  </si>
  <si>
    <t>ROLNICTWO I ŁOWIECTWO</t>
  </si>
  <si>
    <t>O1042</t>
  </si>
  <si>
    <t>Wyłączenie z produkcji gruntów rolnych</t>
  </si>
  <si>
    <t xml:space="preserve">Dotacja celowa otrzymana z tytułu pomocy  finansowej udzielanej między jednostkami  samorządu terytorialnego  na dofinansowanie własnych zadań  inwestycyjnych i zakupów inwestycyjnych </t>
  </si>
  <si>
    <t>Internaty i bursy szkolne</t>
  </si>
  <si>
    <t>Dotacje celowe otrzymane z gminy na zadania bieżące realizowane  na podstawie porozumień  (umów) między  jednostkami samorządu teryt.</t>
  </si>
  <si>
    <t xml:space="preserve">Wyłączenie z produkcji gruntów rolnych </t>
  </si>
  <si>
    <t>wydatki majątkowe</t>
  </si>
  <si>
    <t>wydatki bieżące</t>
  </si>
  <si>
    <t>Tabela Nr 6</t>
  </si>
  <si>
    <t>Dotacje celowe otrzymane z gminy na inwestycje i zakupy inwestycyjne realizowane na podstawie porozumień  (umów) między jednostkami samorządu terytorialnego</t>
  </si>
  <si>
    <t>TRANSPORT I ŁĄCZNOŚĆ</t>
  </si>
  <si>
    <t>Usuwanie skutków klęsk żywiołowych</t>
  </si>
  <si>
    <t>BEZPIECZEŃSTWO PUBLICZNE I OCHRONA PRZECIWPOŻAROWA</t>
  </si>
  <si>
    <t xml:space="preserve">Pozostała działalność </t>
  </si>
  <si>
    <t>w tym: dochody  majątkowe</t>
  </si>
  <si>
    <t>TRANSPORT  I  ŁĄCZNOŚĆ</t>
  </si>
  <si>
    <t>Realizacja zadań wymagających stosowania  specjalnej organizacji nauki i metod pracy dla dzieci i młodzieży w szkołach podstawowych,gimnazjach,liceach ogólnokształcących,liceach profilowanych i szkołąch zawodowych oraz szkołach artystycznych</t>
  </si>
  <si>
    <t>Realizacja zadań wymagających stosowania specjalnej organizacji nauki i metod pracy dla dzieci i młodzieży w szkołach podstawowych,gimnazjach ,liceach ogólnokształcących,liceach profilowanych i szkołach zawodowych oraz szkołach artystycznych</t>
  </si>
  <si>
    <t>I. DOCHODY</t>
  </si>
  <si>
    <t>% (6:5)</t>
  </si>
  <si>
    <t>w tym: wynagrodzenia i składki  od nich naliczane</t>
  </si>
  <si>
    <t>DOCHODY i WYDATKI  W ZAKRESIE ZADAŃ REALIZOWANYCH PRZEZ POWIAT JELENIOGÓRSKI NA PODSTAWIE POROZUMIEŃ Z JEDNOSTKAMI SAMORZĄDU TERYTORIALNEGO W  2017 ROKU</t>
  </si>
  <si>
    <t>Przewidywane wykonanie 2016 r.</t>
  </si>
  <si>
    <t>Plan na 2017 r.</t>
  </si>
  <si>
    <t>RODZINA</t>
  </si>
  <si>
    <t>Przewidywane wykonaie 2016r.</t>
  </si>
  <si>
    <t>Plan na 2017 rok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</si>
</sst>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  <numFmt numFmtId="178" formatCode="0.00000000"/>
    <numFmt numFmtId="179" formatCode="#,##0_ ;\-#,##0\ 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9" fontId="3" fillId="0" borderId="10" xfId="0" applyNumberFormat="1" applyFont="1" applyBorder="1" applyAlignment="1">
      <alignment vertical="top" wrapText="1"/>
    </xf>
    <xf numFmtId="169" fontId="5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169" fontId="4" fillId="0" borderId="10" xfId="42" applyNumberFormat="1" applyFont="1" applyBorder="1" applyAlignment="1">
      <alignment horizontal="right" wrapText="1"/>
    </xf>
    <xf numFmtId="169" fontId="3" fillId="0" borderId="10" xfId="42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wrapText="1"/>
    </xf>
    <xf numFmtId="169" fontId="3" fillId="0" borderId="10" xfId="42" applyNumberFormat="1" applyFont="1" applyBorder="1" applyAlignment="1">
      <alignment horizontal="right" wrapText="1"/>
    </xf>
    <xf numFmtId="169" fontId="4" fillId="0" borderId="10" xfId="42" applyNumberFormat="1" applyFont="1" applyBorder="1" applyAlignment="1">
      <alignment horizontal="right" wrapText="1"/>
    </xf>
    <xf numFmtId="169" fontId="3" fillId="0" borderId="10" xfId="42" applyNumberFormat="1" applyFont="1" applyBorder="1" applyAlignment="1">
      <alignment horizontal="right" vertical="center" wrapText="1"/>
    </xf>
    <xf numFmtId="179" fontId="4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69" fontId="3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169" fontId="6" fillId="0" borderId="10" xfId="0" applyNumberFormat="1" applyFont="1" applyBorder="1" applyAlignment="1">
      <alignment wrapText="1"/>
    </xf>
    <xf numFmtId="43" fontId="0" fillId="0" borderId="0" xfId="42" applyFont="1" applyAlignment="1">
      <alignment/>
    </xf>
    <xf numFmtId="0" fontId="3" fillId="0" borderId="10" xfId="0" applyFont="1" applyBorder="1" applyAlignment="1">
      <alignment horizontal="left" vertical="center" wrapText="1"/>
    </xf>
    <xf numFmtId="43" fontId="3" fillId="0" borderId="10" xfId="42" applyFont="1" applyBorder="1" applyAlignment="1">
      <alignment horizontal="center" vertical="top" wrapText="1"/>
    </xf>
    <xf numFmtId="43" fontId="4" fillId="0" borderId="10" xfId="42" applyFont="1" applyBorder="1" applyAlignment="1">
      <alignment horizontal="center" vertical="top" wrapText="1"/>
    </xf>
    <xf numFmtId="43" fontId="3" fillId="0" borderId="10" xfId="42" applyFont="1" applyBorder="1" applyAlignment="1">
      <alignment horizontal="center" wrapText="1"/>
    </xf>
    <xf numFmtId="169" fontId="1" fillId="0" borderId="10" xfId="42" applyNumberFormat="1" applyFont="1" applyBorder="1" applyAlignment="1">
      <alignment vertical="top" wrapText="1"/>
    </xf>
    <xf numFmtId="169" fontId="2" fillId="0" borderId="10" xfId="42" applyNumberFormat="1" applyFont="1" applyBorder="1" applyAlignment="1">
      <alignment vertical="top" wrapText="1"/>
    </xf>
    <xf numFmtId="169" fontId="4" fillId="0" borderId="10" xfId="42" applyNumberFormat="1" applyFont="1" applyBorder="1" applyAlignment="1">
      <alignment vertical="top" wrapText="1"/>
    </xf>
    <xf numFmtId="169" fontId="3" fillId="0" borderId="10" xfId="42" applyNumberFormat="1" applyFont="1" applyBorder="1" applyAlignment="1">
      <alignment vertical="top" wrapText="1"/>
    </xf>
    <xf numFmtId="169" fontId="2" fillId="0" borderId="10" xfId="42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F54" sqref="F54"/>
    </sheetView>
  </sheetViews>
  <sheetFormatPr defaultColWidth="9.140625" defaultRowHeight="12.75"/>
  <cols>
    <col min="4" max="4" width="66.7109375" style="0" customWidth="1"/>
    <col min="5" max="5" width="13.8515625" style="0" customWidth="1"/>
    <col min="6" max="6" width="12.7109375" style="0" customWidth="1"/>
    <col min="7" max="7" width="9.140625" style="0" customWidth="1"/>
  </cols>
  <sheetData>
    <row r="1" spans="1:7" ht="12" customHeight="1">
      <c r="A1" s="50" t="s">
        <v>51</v>
      </c>
      <c r="B1" s="50"/>
      <c r="C1" s="50"/>
      <c r="D1" s="50"/>
      <c r="E1" s="50"/>
      <c r="F1" s="50"/>
      <c r="G1" s="50"/>
    </row>
    <row r="2" spans="1:7" ht="25.5" customHeight="1">
      <c r="A2" s="49" t="s">
        <v>64</v>
      </c>
      <c r="B2" s="49"/>
      <c r="C2" s="49"/>
      <c r="D2" s="49"/>
      <c r="E2" s="49"/>
      <c r="F2" s="49"/>
      <c r="G2" s="49"/>
    </row>
    <row r="3" spans="1:7" ht="12.75" customHeight="1">
      <c r="A3" s="51" t="s">
        <v>61</v>
      </c>
      <c r="B3" s="51"/>
      <c r="C3" s="51"/>
      <c r="D3" s="14"/>
      <c r="E3" s="14"/>
      <c r="F3" s="14"/>
      <c r="G3" s="33" t="s">
        <v>25</v>
      </c>
    </row>
    <row r="4" spans="1:7" ht="14.25" customHeight="1">
      <c r="A4" s="52" t="s">
        <v>0</v>
      </c>
      <c r="B4" s="52" t="s">
        <v>1</v>
      </c>
      <c r="C4" s="52" t="s">
        <v>2</v>
      </c>
      <c r="D4" s="52" t="s">
        <v>3</v>
      </c>
      <c r="E4" s="53" t="s">
        <v>65</v>
      </c>
      <c r="F4" s="52" t="s">
        <v>66</v>
      </c>
      <c r="G4" s="52" t="s">
        <v>62</v>
      </c>
    </row>
    <row r="5" spans="1:7" ht="10.5" customHeight="1">
      <c r="A5" s="52"/>
      <c r="B5" s="52"/>
      <c r="C5" s="52"/>
      <c r="D5" s="52"/>
      <c r="E5" s="54"/>
      <c r="F5" s="52"/>
      <c r="G5" s="52"/>
    </row>
    <row r="6" spans="1:7" ht="13.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</row>
    <row r="7" spans="1:7" ht="11.25" customHeight="1">
      <c r="A7" s="7" t="s">
        <v>41</v>
      </c>
      <c r="B7" s="7"/>
      <c r="C7" s="7"/>
      <c r="D7" s="3" t="s">
        <v>42</v>
      </c>
      <c r="E7" s="22">
        <f>E8</f>
        <v>397000</v>
      </c>
      <c r="F7" s="22">
        <v>0</v>
      </c>
      <c r="G7" s="27">
        <f>(F7/E7)*100</f>
        <v>0</v>
      </c>
    </row>
    <row r="8" spans="1:7" s="35" customFormat="1" ht="14.25" customHeight="1">
      <c r="A8" s="15"/>
      <c r="B8" s="7" t="s">
        <v>43</v>
      </c>
      <c r="C8" s="7"/>
      <c r="D8" s="3" t="s">
        <v>44</v>
      </c>
      <c r="E8" s="34">
        <f>E9</f>
        <v>397000</v>
      </c>
      <c r="F8" s="34">
        <v>0</v>
      </c>
      <c r="G8" s="27">
        <f aca="true" t="shared" si="0" ref="G8:G54">(F8/E8)*100</f>
        <v>0</v>
      </c>
    </row>
    <row r="9" spans="1:7" ht="25.5" customHeight="1">
      <c r="A9" s="15"/>
      <c r="B9" s="2"/>
      <c r="C9" s="15">
        <v>6300</v>
      </c>
      <c r="D9" s="16" t="s">
        <v>45</v>
      </c>
      <c r="E9" s="38">
        <v>397000</v>
      </c>
      <c r="F9" s="23">
        <v>0</v>
      </c>
      <c r="G9" s="28">
        <f t="shared" si="0"/>
        <v>0</v>
      </c>
    </row>
    <row r="10" spans="1:7" ht="10.5" customHeight="1">
      <c r="A10" s="7">
        <v>600</v>
      </c>
      <c r="B10" s="7"/>
      <c r="C10" s="7"/>
      <c r="D10" s="3" t="s">
        <v>58</v>
      </c>
      <c r="E10" s="34">
        <f>E11</f>
        <v>25000</v>
      </c>
      <c r="F10" s="23">
        <v>0</v>
      </c>
      <c r="G10" s="27">
        <f t="shared" si="0"/>
        <v>0</v>
      </c>
    </row>
    <row r="11" spans="1:7" s="35" customFormat="1" ht="11.25" customHeight="1">
      <c r="A11" s="15"/>
      <c r="B11" s="7">
        <v>60078</v>
      </c>
      <c r="C11" s="7"/>
      <c r="D11" s="3" t="s">
        <v>54</v>
      </c>
      <c r="E11" s="34">
        <f>E12</f>
        <v>25000</v>
      </c>
      <c r="F11" s="34">
        <v>0</v>
      </c>
      <c r="G11" s="27">
        <f t="shared" si="0"/>
        <v>0</v>
      </c>
    </row>
    <row r="12" spans="1:7" ht="26.25" customHeight="1">
      <c r="A12" s="15"/>
      <c r="B12" s="2"/>
      <c r="C12" s="15">
        <v>6300</v>
      </c>
      <c r="D12" s="16" t="s">
        <v>45</v>
      </c>
      <c r="E12" s="38">
        <v>25000</v>
      </c>
      <c r="F12" s="23">
        <v>0</v>
      </c>
      <c r="G12" s="28">
        <f t="shared" si="0"/>
        <v>0</v>
      </c>
    </row>
    <row r="13" spans="1:7" ht="12" customHeight="1">
      <c r="A13" s="7">
        <v>750</v>
      </c>
      <c r="B13" s="2"/>
      <c r="C13" s="15"/>
      <c r="D13" s="3" t="s">
        <v>36</v>
      </c>
      <c r="E13" s="26">
        <f>E14</f>
        <v>71000</v>
      </c>
      <c r="F13" s="26">
        <f>F14</f>
        <v>81000</v>
      </c>
      <c r="G13" s="27">
        <f t="shared" si="0"/>
        <v>114.08450704225352</v>
      </c>
    </row>
    <row r="14" spans="1:7" s="35" customFormat="1" ht="14.25" customHeight="1">
      <c r="A14" s="15"/>
      <c r="B14" s="7">
        <v>75075</v>
      </c>
      <c r="C14" s="15"/>
      <c r="D14" s="3" t="s">
        <v>37</v>
      </c>
      <c r="E14" s="25">
        <f>E15</f>
        <v>71000</v>
      </c>
      <c r="F14" s="25">
        <f>F15</f>
        <v>81000</v>
      </c>
      <c r="G14" s="27">
        <f t="shared" si="0"/>
        <v>114.08450704225352</v>
      </c>
    </row>
    <row r="15" spans="1:10" ht="24.75" customHeight="1">
      <c r="A15" s="15"/>
      <c r="B15" s="2"/>
      <c r="C15" s="15">
        <v>2310</v>
      </c>
      <c r="D15" s="17" t="s">
        <v>34</v>
      </c>
      <c r="E15" s="25">
        <v>71000</v>
      </c>
      <c r="F15" s="25">
        <v>81000</v>
      </c>
      <c r="G15" s="28">
        <f t="shared" si="0"/>
        <v>114.08450704225352</v>
      </c>
      <c r="J15" s="10"/>
    </row>
    <row r="16" spans="1:10" ht="12.75" customHeight="1">
      <c r="A16" s="7">
        <v>754</v>
      </c>
      <c r="B16" s="7"/>
      <c r="C16" s="7"/>
      <c r="D16" s="6" t="s">
        <v>55</v>
      </c>
      <c r="E16" s="26">
        <v>0</v>
      </c>
      <c r="F16" s="26"/>
      <c r="G16" s="27">
        <v>0</v>
      </c>
      <c r="J16" s="10"/>
    </row>
    <row r="17" spans="1:10" s="35" customFormat="1" ht="12.75" customHeight="1">
      <c r="A17" s="15"/>
      <c r="B17" s="7">
        <v>75495</v>
      </c>
      <c r="C17" s="7"/>
      <c r="D17" s="6" t="s">
        <v>56</v>
      </c>
      <c r="E17" s="26">
        <v>0</v>
      </c>
      <c r="F17" s="26"/>
      <c r="G17" s="27">
        <v>0</v>
      </c>
      <c r="J17" s="36"/>
    </row>
    <row r="18" spans="1:10" ht="25.5" customHeight="1">
      <c r="A18" s="15"/>
      <c r="B18" s="2"/>
      <c r="C18" s="15">
        <v>6300</v>
      </c>
      <c r="D18" s="16" t="s">
        <v>45</v>
      </c>
      <c r="E18" s="25">
        <v>0</v>
      </c>
      <c r="F18" s="25"/>
      <c r="G18" s="28">
        <v>0</v>
      </c>
      <c r="J18" s="10"/>
    </row>
    <row r="19" spans="1:11" ht="11.25" customHeight="1">
      <c r="A19" s="19">
        <v>801</v>
      </c>
      <c r="B19" s="7"/>
      <c r="C19" s="19"/>
      <c r="D19" s="18" t="s">
        <v>4</v>
      </c>
      <c r="E19" s="29">
        <f>E20+E23+E25+E29+E27</f>
        <v>4062355</v>
      </c>
      <c r="F19" s="29">
        <f>F20+F23+F25+F29+F27</f>
        <v>2310051</v>
      </c>
      <c r="G19" s="27">
        <f t="shared" si="0"/>
        <v>56.86482348293047</v>
      </c>
      <c r="K19" s="12"/>
    </row>
    <row r="20" spans="1:7" s="35" customFormat="1" ht="12" customHeight="1">
      <c r="A20" s="18"/>
      <c r="B20" s="7">
        <v>80110</v>
      </c>
      <c r="C20" s="19"/>
      <c r="D20" s="18" t="s">
        <v>5</v>
      </c>
      <c r="E20" s="29">
        <f>E21+E22</f>
        <v>3644758</v>
      </c>
      <c r="F20" s="29">
        <f>F21+F22</f>
        <v>2139144</v>
      </c>
      <c r="G20" s="27">
        <f t="shared" si="0"/>
        <v>58.69097481917866</v>
      </c>
    </row>
    <row r="21" spans="1:7" ht="26.25" customHeight="1">
      <c r="A21" s="17"/>
      <c r="B21" s="2"/>
      <c r="C21" s="15">
        <v>2310</v>
      </c>
      <c r="D21" s="17" t="s">
        <v>34</v>
      </c>
      <c r="E21" s="25">
        <v>3644758</v>
      </c>
      <c r="F21" s="25">
        <v>2130794</v>
      </c>
      <c r="G21" s="28">
        <f t="shared" si="0"/>
        <v>58.461878676169995</v>
      </c>
    </row>
    <row r="22" spans="1:7" ht="24.75" customHeight="1">
      <c r="A22" s="17"/>
      <c r="B22" s="2"/>
      <c r="C22" s="15">
        <v>6610</v>
      </c>
      <c r="D22" s="17" t="s">
        <v>40</v>
      </c>
      <c r="E22" s="25">
        <v>0</v>
      </c>
      <c r="F22" s="25">
        <v>8350</v>
      </c>
      <c r="G22" s="28">
        <v>0</v>
      </c>
    </row>
    <row r="23" spans="1:7" s="35" customFormat="1" ht="12.75" customHeight="1">
      <c r="A23" s="17"/>
      <c r="B23" s="7">
        <v>80113</v>
      </c>
      <c r="C23" s="19"/>
      <c r="D23" s="18" t="s">
        <v>6</v>
      </c>
      <c r="E23" s="29">
        <f>E24</f>
        <v>12000</v>
      </c>
      <c r="F23" s="29">
        <f>F24</f>
        <v>6000</v>
      </c>
      <c r="G23" s="27">
        <f t="shared" si="0"/>
        <v>50</v>
      </c>
    </row>
    <row r="24" spans="1:7" ht="26.25" customHeight="1">
      <c r="A24" s="17"/>
      <c r="B24" s="2"/>
      <c r="C24" s="15">
        <v>2310</v>
      </c>
      <c r="D24" s="17" t="s">
        <v>33</v>
      </c>
      <c r="E24" s="25">
        <v>12000</v>
      </c>
      <c r="F24" s="25">
        <v>6000</v>
      </c>
      <c r="G24" s="28">
        <f t="shared" si="0"/>
        <v>50</v>
      </c>
    </row>
    <row r="25" spans="1:7" s="35" customFormat="1" ht="12" customHeight="1">
      <c r="A25" s="17"/>
      <c r="B25" s="7">
        <v>80146</v>
      </c>
      <c r="C25" s="19"/>
      <c r="D25" s="18" t="s">
        <v>7</v>
      </c>
      <c r="E25" s="29">
        <f>E26</f>
        <v>17015</v>
      </c>
      <c r="F25" s="29">
        <f>F26</f>
        <v>10633</v>
      </c>
      <c r="G25" s="27">
        <f t="shared" si="0"/>
        <v>62.49191889509257</v>
      </c>
    </row>
    <row r="26" spans="1:7" ht="26.25" customHeight="1">
      <c r="A26" s="17"/>
      <c r="B26" s="2"/>
      <c r="C26" s="15">
        <v>2310</v>
      </c>
      <c r="D26" s="17" t="s">
        <v>34</v>
      </c>
      <c r="E26" s="25">
        <v>17015</v>
      </c>
      <c r="F26" s="25">
        <v>10633</v>
      </c>
      <c r="G26" s="28">
        <f t="shared" si="0"/>
        <v>62.49191889509257</v>
      </c>
    </row>
    <row r="27" spans="1:7" s="35" customFormat="1" ht="38.25" customHeight="1">
      <c r="A27" s="17"/>
      <c r="B27" s="7">
        <v>80150</v>
      </c>
      <c r="C27" s="7"/>
      <c r="D27" s="6" t="s">
        <v>60</v>
      </c>
      <c r="E27" s="26">
        <f>E28</f>
        <v>331526</v>
      </c>
      <c r="F27" s="26">
        <f>F28</f>
        <v>126470</v>
      </c>
      <c r="G27" s="28">
        <f t="shared" si="0"/>
        <v>38.14783757533346</v>
      </c>
    </row>
    <row r="28" spans="1:7" ht="26.25" customHeight="1">
      <c r="A28" s="17"/>
      <c r="B28" s="2"/>
      <c r="C28" s="15">
        <v>2310</v>
      </c>
      <c r="D28" s="17" t="s">
        <v>34</v>
      </c>
      <c r="E28" s="25">
        <v>331526</v>
      </c>
      <c r="F28" s="25">
        <v>126470</v>
      </c>
      <c r="G28" s="28">
        <f t="shared" si="0"/>
        <v>38.14783757533346</v>
      </c>
    </row>
    <row r="29" spans="1:7" s="35" customFormat="1" ht="14.25" customHeight="1">
      <c r="A29" s="17"/>
      <c r="B29" s="7">
        <v>80195</v>
      </c>
      <c r="C29" s="19"/>
      <c r="D29" s="18" t="s">
        <v>27</v>
      </c>
      <c r="E29" s="29">
        <f>E30</f>
        <v>57056</v>
      </c>
      <c r="F29" s="29">
        <f>F30</f>
        <v>27804</v>
      </c>
      <c r="G29" s="27">
        <f t="shared" si="0"/>
        <v>48.73107122826696</v>
      </c>
    </row>
    <row r="30" spans="1:7" ht="27" customHeight="1">
      <c r="A30" s="17"/>
      <c r="B30" s="2"/>
      <c r="C30" s="15">
        <v>2310</v>
      </c>
      <c r="D30" s="17" t="s">
        <v>34</v>
      </c>
      <c r="E30" s="25">
        <v>57056</v>
      </c>
      <c r="F30" s="25">
        <v>27804</v>
      </c>
      <c r="G30" s="28">
        <f t="shared" si="0"/>
        <v>48.73107122826696</v>
      </c>
    </row>
    <row r="31" spans="1:7" ht="12.75" customHeight="1">
      <c r="A31" s="19">
        <v>852</v>
      </c>
      <c r="B31" s="7"/>
      <c r="C31" s="19"/>
      <c r="D31" s="18" t="s">
        <v>29</v>
      </c>
      <c r="E31" s="29">
        <f>E32+E34</f>
        <v>245000</v>
      </c>
      <c r="F31" s="29">
        <v>0</v>
      </c>
      <c r="G31" s="27">
        <f t="shared" si="0"/>
        <v>0</v>
      </c>
    </row>
    <row r="32" spans="1:7" s="35" customFormat="1" ht="14.25" customHeight="1">
      <c r="A32" s="15"/>
      <c r="B32" s="7">
        <v>85201</v>
      </c>
      <c r="C32" s="19"/>
      <c r="D32" s="18" t="s">
        <v>30</v>
      </c>
      <c r="E32" s="29">
        <v>0</v>
      </c>
      <c r="F32" s="29">
        <v>0</v>
      </c>
      <c r="G32" s="27">
        <v>0</v>
      </c>
    </row>
    <row r="33" spans="1:7" ht="26.25" customHeight="1">
      <c r="A33" s="15"/>
      <c r="B33" s="2"/>
      <c r="C33" s="15">
        <v>2320</v>
      </c>
      <c r="D33" s="17" t="s">
        <v>35</v>
      </c>
      <c r="E33" s="25">
        <v>0</v>
      </c>
      <c r="F33" s="25">
        <v>0</v>
      </c>
      <c r="G33" s="28">
        <v>0</v>
      </c>
    </row>
    <row r="34" spans="1:7" s="35" customFormat="1" ht="13.5" customHeight="1">
      <c r="A34" s="15"/>
      <c r="B34" s="7">
        <v>85204</v>
      </c>
      <c r="C34" s="19"/>
      <c r="D34" s="18" t="s">
        <v>31</v>
      </c>
      <c r="E34" s="29">
        <f>E35</f>
        <v>245000</v>
      </c>
      <c r="F34" s="29">
        <v>0</v>
      </c>
      <c r="G34" s="27">
        <f t="shared" si="0"/>
        <v>0</v>
      </c>
    </row>
    <row r="35" spans="1:7" ht="24.75" customHeight="1">
      <c r="A35" s="15"/>
      <c r="B35" s="2"/>
      <c r="C35" s="15">
        <v>2320</v>
      </c>
      <c r="D35" s="17" t="s">
        <v>35</v>
      </c>
      <c r="E35" s="25">
        <v>245000</v>
      </c>
      <c r="F35" s="25">
        <v>0</v>
      </c>
      <c r="G35" s="28">
        <f t="shared" si="0"/>
        <v>0</v>
      </c>
    </row>
    <row r="36" spans="1:7" ht="12.75" customHeight="1">
      <c r="A36" s="19">
        <v>853</v>
      </c>
      <c r="B36" s="7"/>
      <c r="C36" s="19"/>
      <c r="D36" s="18" t="s">
        <v>8</v>
      </c>
      <c r="E36" s="29">
        <f>E37</f>
        <v>1700000</v>
      </c>
      <c r="F36" s="29">
        <f>F37</f>
        <v>1788300</v>
      </c>
      <c r="G36" s="27">
        <f t="shared" si="0"/>
        <v>105.19411764705882</v>
      </c>
    </row>
    <row r="37" spans="1:7" s="35" customFormat="1" ht="12" customHeight="1">
      <c r="A37" s="15"/>
      <c r="B37" s="7">
        <v>85333</v>
      </c>
      <c r="C37" s="19"/>
      <c r="D37" s="18" t="s">
        <v>9</v>
      </c>
      <c r="E37" s="29">
        <f>E38</f>
        <v>1700000</v>
      </c>
      <c r="F37" s="29">
        <f>F38</f>
        <v>1788300</v>
      </c>
      <c r="G37" s="27">
        <f t="shared" si="0"/>
        <v>105.19411764705882</v>
      </c>
    </row>
    <row r="38" spans="1:7" ht="26.25" customHeight="1">
      <c r="A38" s="15"/>
      <c r="B38" s="2"/>
      <c r="C38" s="15">
        <v>2320</v>
      </c>
      <c r="D38" s="17" t="s">
        <v>35</v>
      </c>
      <c r="E38" s="25">
        <v>1700000</v>
      </c>
      <c r="F38" s="25">
        <v>1788300</v>
      </c>
      <c r="G38" s="28">
        <f t="shared" si="0"/>
        <v>105.19411764705882</v>
      </c>
    </row>
    <row r="39" spans="1:7" ht="12" customHeight="1">
      <c r="A39" s="7">
        <v>854</v>
      </c>
      <c r="B39" s="2"/>
      <c r="C39" s="17"/>
      <c r="D39" s="18" t="s">
        <v>10</v>
      </c>
      <c r="E39" s="29">
        <f>E40+E46+E43+E48</f>
        <v>654787</v>
      </c>
      <c r="F39" s="29">
        <f>F40+F46+F43+F48</f>
        <v>797915</v>
      </c>
      <c r="G39" s="27">
        <f t="shared" si="0"/>
        <v>121.8587113061194</v>
      </c>
    </row>
    <row r="40" spans="1:7" s="35" customFormat="1" ht="11.25" customHeight="1">
      <c r="A40" s="15"/>
      <c r="B40" s="7">
        <v>85401</v>
      </c>
      <c r="C40" s="19"/>
      <c r="D40" s="18" t="s">
        <v>11</v>
      </c>
      <c r="E40" s="29">
        <f>E42+E41</f>
        <v>332270</v>
      </c>
      <c r="F40" s="29">
        <f>F42+F41</f>
        <v>451441</v>
      </c>
      <c r="G40" s="27">
        <f t="shared" si="0"/>
        <v>135.86571162006803</v>
      </c>
    </row>
    <row r="41" spans="1:7" ht="25.5" customHeight="1">
      <c r="A41" s="15"/>
      <c r="B41" s="7"/>
      <c r="C41" s="2">
        <v>6610</v>
      </c>
      <c r="D41" s="5" t="s">
        <v>52</v>
      </c>
      <c r="E41" s="30">
        <v>0</v>
      </c>
      <c r="F41" s="30">
        <v>35250</v>
      </c>
      <c r="G41" s="28">
        <v>0</v>
      </c>
    </row>
    <row r="42" spans="1:7" ht="24.75" customHeight="1">
      <c r="A42" s="15"/>
      <c r="B42" s="2"/>
      <c r="C42" s="15">
        <v>2310</v>
      </c>
      <c r="D42" s="17" t="s">
        <v>34</v>
      </c>
      <c r="E42" s="25">
        <v>332270</v>
      </c>
      <c r="F42" s="25">
        <v>416191</v>
      </c>
      <c r="G42" s="28">
        <f t="shared" si="0"/>
        <v>125.25686941342884</v>
      </c>
    </row>
    <row r="43" spans="1:7" s="35" customFormat="1" ht="11.25" customHeight="1">
      <c r="A43" s="15"/>
      <c r="B43" s="7">
        <v>85410</v>
      </c>
      <c r="C43" s="7"/>
      <c r="D43" s="6" t="s">
        <v>46</v>
      </c>
      <c r="E43" s="26">
        <f>E44</f>
        <v>315966</v>
      </c>
      <c r="F43" s="26">
        <f>F44</f>
        <v>340002</v>
      </c>
      <c r="G43" s="27">
        <f t="shared" si="0"/>
        <v>107.60714760448909</v>
      </c>
    </row>
    <row r="44" spans="1:7" ht="27" customHeight="1">
      <c r="A44" s="15"/>
      <c r="B44" s="2"/>
      <c r="C44" s="15">
        <v>2310</v>
      </c>
      <c r="D44" s="17" t="s">
        <v>47</v>
      </c>
      <c r="E44" s="25">
        <v>315966</v>
      </c>
      <c r="F44" s="25">
        <v>340002</v>
      </c>
      <c r="G44" s="28">
        <f t="shared" si="0"/>
        <v>107.60714760448909</v>
      </c>
    </row>
    <row r="45" spans="1:7" ht="24.75" customHeight="1">
      <c r="A45" s="17"/>
      <c r="B45" s="2"/>
      <c r="C45" s="15">
        <v>6610</v>
      </c>
      <c r="D45" s="17" t="s">
        <v>40</v>
      </c>
      <c r="E45" s="25">
        <v>0</v>
      </c>
      <c r="F45" s="25">
        <v>0</v>
      </c>
      <c r="G45" s="28">
        <v>0</v>
      </c>
    </row>
    <row r="46" spans="1:7" s="35" customFormat="1" ht="11.25" customHeight="1">
      <c r="A46" s="17"/>
      <c r="B46" s="7">
        <v>85415</v>
      </c>
      <c r="C46" s="19"/>
      <c r="D46" s="18" t="s">
        <v>26</v>
      </c>
      <c r="E46" s="29">
        <f>E47</f>
        <v>5088</v>
      </c>
      <c r="F46" s="29">
        <f>F47</f>
        <v>5088</v>
      </c>
      <c r="G46" s="27">
        <f t="shared" si="0"/>
        <v>100</v>
      </c>
    </row>
    <row r="47" spans="1:7" ht="23.25" customHeight="1">
      <c r="A47" s="17"/>
      <c r="B47" s="2"/>
      <c r="C47" s="15">
        <v>2310</v>
      </c>
      <c r="D47" s="17" t="s">
        <v>34</v>
      </c>
      <c r="E47" s="25">
        <v>5088</v>
      </c>
      <c r="F47" s="25">
        <v>5088</v>
      </c>
      <c r="G47" s="28">
        <f t="shared" si="0"/>
        <v>100</v>
      </c>
    </row>
    <row r="48" spans="1:7" s="35" customFormat="1" ht="13.5" customHeight="1">
      <c r="A48" s="17"/>
      <c r="B48" s="7">
        <v>85446</v>
      </c>
      <c r="C48" s="7"/>
      <c r="D48" s="6" t="s">
        <v>7</v>
      </c>
      <c r="E48" s="26">
        <f>E49</f>
        <v>1463</v>
      </c>
      <c r="F48" s="26">
        <f>F49</f>
        <v>1384</v>
      </c>
      <c r="G48" s="27">
        <f t="shared" si="0"/>
        <v>94.60013670539986</v>
      </c>
    </row>
    <row r="49" spans="1:7" ht="23.25" customHeight="1">
      <c r="A49" s="17"/>
      <c r="B49" s="2"/>
      <c r="C49" s="15">
        <v>2310</v>
      </c>
      <c r="D49" s="17" t="s">
        <v>34</v>
      </c>
      <c r="E49" s="25">
        <v>1463</v>
      </c>
      <c r="F49" s="25">
        <v>1384</v>
      </c>
      <c r="G49" s="28">
        <f t="shared" si="0"/>
        <v>94.60013670539986</v>
      </c>
    </row>
    <row r="50" spans="1:7" ht="12" customHeight="1">
      <c r="A50" s="7">
        <v>855</v>
      </c>
      <c r="B50" s="2"/>
      <c r="C50" s="15"/>
      <c r="D50" s="6" t="s">
        <v>67</v>
      </c>
      <c r="E50" s="25">
        <v>0</v>
      </c>
      <c r="F50" s="26">
        <f>F51</f>
        <v>210000</v>
      </c>
      <c r="G50" s="27">
        <v>0</v>
      </c>
    </row>
    <row r="51" spans="1:7" ht="12" customHeight="1">
      <c r="A51" s="17"/>
      <c r="B51" s="7">
        <v>85508</v>
      </c>
      <c r="C51" s="7"/>
      <c r="D51" s="6" t="s">
        <v>31</v>
      </c>
      <c r="E51" s="26">
        <v>0</v>
      </c>
      <c r="F51" s="26">
        <f>F52</f>
        <v>210000</v>
      </c>
      <c r="G51" s="27">
        <v>0</v>
      </c>
    </row>
    <row r="52" spans="1:7" ht="23.25" customHeight="1">
      <c r="A52" s="17"/>
      <c r="B52" s="2"/>
      <c r="C52" s="15">
        <v>2320</v>
      </c>
      <c r="D52" s="17" t="s">
        <v>35</v>
      </c>
      <c r="E52" s="25">
        <v>0</v>
      </c>
      <c r="F52" s="25">
        <v>210000</v>
      </c>
      <c r="G52" s="28">
        <v>0</v>
      </c>
    </row>
    <row r="53" spans="1:7" ht="11.25" customHeight="1">
      <c r="A53" s="17"/>
      <c r="B53" s="17"/>
      <c r="C53" s="17"/>
      <c r="D53" s="18" t="s">
        <v>32</v>
      </c>
      <c r="E53" s="31">
        <f>E19+E31+E36+E39+E13+E7+E10+E16</f>
        <v>7155142</v>
      </c>
      <c r="F53" s="31">
        <f>F19+F31+F36+F39+F13+F7+F10+F16+F50</f>
        <v>5187266</v>
      </c>
      <c r="G53" s="27">
        <f t="shared" si="0"/>
        <v>72.49703779463775</v>
      </c>
    </row>
    <row r="54" spans="1:7" ht="12.75">
      <c r="A54" s="20"/>
      <c r="B54" s="20"/>
      <c r="C54" s="20"/>
      <c r="D54" s="21" t="s">
        <v>57</v>
      </c>
      <c r="E54" s="32">
        <f>E22+E9+E12+E18+E41</f>
        <v>422000</v>
      </c>
      <c r="F54" s="32">
        <f>F22+F9+F12+F18+F41</f>
        <v>43600</v>
      </c>
      <c r="G54" s="27">
        <f t="shared" si="0"/>
        <v>10.33175355450237</v>
      </c>
    </row>
  </sheetData>
  <sheetProtection/>
  <mergeCells count="10">
    <mergeCell ref="A2:G2"/>
    <mergeCell ref="A1:G1"/>
    <mergeCell ref="A3:C3"/>
    <mergeCell ref="G4:G5"/>
    <mergeCell ref="A4:A5"/>
    <mergeCell ref="B4:B5"/>
    <mergeCell ref="C4:C5"/>
    <mergeCell ref="D4:D5"/>
    <mergeCell ref="E4:E5"/>
    <mergeCell ref="F4:F5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43">
      <selection activeCell="E13" sqref="E13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4" width="15.28125" style="0" customWidth="1"/>
    <col min="5" max="5" width="15.421875" style="0" customWidth="1"/>
    <col min="6" max="6" width="9.28125" style="0" customWidth="1"/>
  </cols>
  <sheetData>
    <row r="1" spans="1:6" ht="23.25" customHeight="1">
      <c r="A1" s="1" t="s">
        <v>0</v>
      </c>
      <c r="B1" s="1" t="s">
        <v>1</v>
      </c>
      <c r="C1" s="1" t="s">
        <v>3</v>
      </c>
      <c r="D1" s="1" t="s">
        <v>68</v>
      </c>
      <c r="E1" s="1" t="s">
        <v>69</v>
      </c>
      <c r="F1" s="1" t="s">
        <v>28</v>
      </c>
    </row>
    <row r="2" spans="1:6" ht="15" customHeight="1">
      <c r="A2" s="2" t="s">
        <v>20</v>
      </c>
      <c r="B2" s="2" t="s">
        <v>21</v>
      </c>
      <c r="C2" s="2" t="s">
        <v>22</v>
      </c>
      <c r="D2" s="2">
        <v>4</v>
      </c>
      <c r="E2" s="2">
        <v>5</v>
      </c>
      <c r="F2" s="2" t="s">
        <v>23</v>
      </c>
    </row>
    <row r="3" spans="1:6" ht="15" customHeight="1">
      <c r="A3" s="7" t="s">
        <v>41</v>
      </c>
      <c r="B3" s="7"/>
      <c r="C3" s="3" t="s">
        <v>42</v>
      </c>
      <c r="D3" s="22">
        <f>D4</f>
        <v>397000</v>
      </c>
      <c r="E3" s="44">
        <v>0</v>
      </c>
      <c r="F3" s="41">
        <f>(E3/D3)*100</f>
        <v>0</v>
      </c>
    </row>
    <row r="4" spans="1:6" s="35" customFormat="1" ht="15" customHeight="1">
      <c r="A4" s="2"/>
      <c r="B4" s="7" t="s">
        <v>43</v>
      </c>
      <c r="C4" s="3" t="s">
        <v>48</v>
      </c>
      <c r="D4" s="47">
        <f>D5</f>
        <v>397000</v>
      </c>
      <c r="E4" s="44">
        <v>0</v>
      </c>
      <c r="F4" s="41">
        <f aca="true" t="shared" si="0" ref="F4:F57">(E4/D4)*100</f>
        <v>0</v>
      </c>
    </row>
    <row r="5" spans="1:6" ht="15" customHeight="1">
      <c r="A5" s="2"/>
      <c r="B5" s="2"/>
      <c r="C5" s="9" t="s">
        <v>49</v>
      </c>
      <c r="D5" s="46">
        <v>397000</v>
      </c>
      <c r="E5" s="44">
        <v>0</v>
      </c>
      <c r="F5" s="42">
        <f t="shared" si="0"/>
        <v>0</v>
      </c>
    </row>
    <row r="6" spans="1:6" ht="15" customHeight="1">
      <c r="A6" s="7">
        <v>600</v>
      </c>
      <c r="B6" s="7"/>
      <c r="C6" s="3" t="s">
        <v>53</v>
      </c>
      <c r="D6" s="47">
        <f>D7</f>
        <v>25000</v>
      </c>
      <c r="E6" s="44">
        <v>0</v>
      </c>
      <c r="F6" s="41">
        <f t="shared" si="0"/>
        <v>0</v>
      </c>
    </row>
    <row r="7" spans="1:6" s="35" customFormat="1" ht="15" customHeight="1">
      <c r="A7" s="2"/>
      <c r="B7" s="7">
        <v>60078</v>
      </c>
      <c r="C7" s="3" t="s">
        <v>54</v>
      </c>
      <c r="D7" s="47">
        <f>D8</f>
        <v>25000</v>
      </c>
      <c r="E7" s="44">
        <v>0</v>
      </c>
      <c r="F7" s="41">
        <f t="shared" si="0"/>
        <v>0</v>
      </c>
    </row>
    <row r="8" spans="1:6" ht="15" customHeight="1">
      <c r="A8" s="2"/>
      <c r="B8" s="2"/>
      <c r="C8" s="9" t="s">
        <v>49</v>
      </c>
      <c r="D8" s="46">
        <v>25000</v>
      </c>
      <c r="E8" s="44">
        <v>0</v>
      </c>
      <c r="F8" s="42">
        <f t="shared" si="0"/>
        <v>0</v>
      </c>
    </row>
    <row r="9" spans="1:6" ht="15" customHeight="1">
      <c r="A9" s="7">
        <v>750</v>
      </c>
      <c r="B9" s="2"/>
      <c r="C9" s="3" t="s">
        <v>38</v>
      </c>
      <c r="D9" s="45">
        <f>D10</f>
        <v>71000</v>
      </c>
      <c r="E9" s="45">
        <f>E10</f>
        <v>81000</v>
      </c>
      <c r="F9" s="41">
        <f t="shared" si="0"/>
        <v>114.08450704225352</v>
      </c>
    </row>
    <row r="10" spans="1:6" s="35" customFormat="1" ht="15" customHeight="1">
      <c r="A10" s="2"/>
      <c r="B10" s="7">
        <v>75075</v>
      </c>
      <c r="C10" s="3" t="s">
        <v>39</v>
      </c>
      <c r="D10" s="45">
        <f>D11</f>
        <v>71000</v>
      </c>
      <c r="E10" s="45">
        <f>E11</f>
        <v>81000</v>
      </c>
      <c r="F10" s="41">
        <f t="shared" si="0"/>
        <v>114.08450704225352</v>
      </c>
    </row>
    <row r="11" spans="1:6" ht="15" customHeight="1">
      <c r="A11" s="2"/>
      <c r="B11" s="7"/>
      <c r="C11" s="13" t="s">
        <v>50</v>
      </c>
      <c r="D11" s="44">
        <v>71000</v>
      </c>
      <c r="E11" s="46">
        <v>81000</v>
      </c>
      <c r="F11" s="41">
        <f t="shared" si="0"/>
        <v>114.08450704225352</v>
      </c>
    </row>
    <row r="12" spans="1:6" ht="15" customHeight="1">
      <c r="A12" s="2"/>
      <c r="B12" s="7"/>
      <c r="C12" s="5" t="s">
        <v>63</v>
      </c>
      <c r="D12" s="44">
        <v>10035</v>
      </c>
      <c r="E12" s="46">
        <v>19324</v>
      </c>
      <c r="F12" s="41">
        <f t="shared" si="0"/>
        <v>192.56601893373193</v>
      </c>
    </row>
    <row r="13" spans="1:6" ht="15" customHeight="1">
      <c r="A13" s="7">
        <v>754</v>
      </c>
      <c r="B13" s="7"/>
      <c r="C13" s="24" t="s">
        <v>55</v>
      </c>
      <c r="D13" s="45">
        <v>0</v>
      </c>
      <c r="E13" s="47">
        <v>0</v>
      </c>
      <c r="F13" s="41">
        <v>0</v>
      </c>
    </row>
    <row r="14" spans="1:6" s="37" customFormat="1" ht="15" customHeight="1">
      <c r="A14" s="7"/>
      <c r="B14" s="7">
        <v>75495</v>
      </c>
      <c r="C14" s="24" t="s">
        <v>27</v>
      </c>
      <c r="D14" s="45">
        <v>0</v>
      </c>
      <c r="E14" s="47">
        <v>0</v>
      </c>
      <c r="F14" s="41">
        <v>0</v>
      </c>
    </row>
    <row r="15" spans="1:6" ht="15" customHeight="1">
      <c r="A15" s="2"/>
      <c r="B15" s="7"/>
      <c r="C15" s="9" t="s">
        <v>49</v>
      </c>
      <c r="D15" s="44">
        <v>0</v>
      </c>
      <c r="E15" s="46">
        <v>0</v>
      </c>
      <c r="F15" s="41">
        <v>0</v>
      </c>
    </row>
    <row r="16" spans="1:6" ht="15" customHeight="1">
      <c r="A16" s="7" t="s">
        <v>12</v>
      </c>
      <c r="B16" s="7"/>
      <c r="C16" s="6" t="s">
        <v>4</v>
      </c>
      <c r="D16" s="45">
        <f>D17+D21+D23+D28+D25</f>
        <v>4062355</v>
      </c>
      <c r="E16" s="45">
        <f>E17+E21+E23+E28+E25</f>
        <v>2310051</v>
      </c>
      <c r="F16" s="41">
        <f t="shared" si="0"/>
        <v>56.86482348293047</v>
      </c>
    </row>
    <row r="17" spans="1:6" s="35" customFormat="1" ht="15" customHeight="1">
      <c r="A17" s="5"/>
      <c r="B17" s="7" t="s">
        <v>13</v>
      </c>
      <c r="C17" s="6" t="s">
        <v>5</v>
      </c>
      <c r="D17" s="45">
        <f>D18+D19</f>
        <v>3644758</v>
      </c>
      <c r="E17" s="45">
        <f>E18+E19</f>
        <v>2139144</v>
      </c>
      <c r="F17" s="41">
        <f t="shared" si="0"/>
        <v>58.69097481917866</v>
      </c>
    </row>
    <row r="18" spans="1:6" ht="15" customHeight="1">
      <c r="A18" s="5"/>
      <c r="B18" s="2"/>
      <c r="C18" s="13" t="s">
        <v>50</v>
      </c>
      <c r="D18" s="44">
        <v>3644758</v>
      </c>
      <c r="E18" s="44">
        <v>2130794</v>
      </c>
      <c r="F18" s="41">
        <f t="shared" si="0"/>
        <v>58.461878676169995</v>
      </c>
    </row>
    <row r="19" spans="1:6" ht="15" customHeight="1">
      <c r="A19" s="5"/>
      <c r="B19" s="2"/>
      <c r="C19" s="5" t="s">
        <v>49</v>
      </c>
      <c r="D19" s="44">
        <v>0</v>
      </c>
      <c r="E19" s="44">
        <v>8350</v>
      </c>
      <c r="F19" s="41">
        <v>0</v>
      </c>
    </row>
    <row r="20" spans="1:6" ht="15" customHeight="1">
      <c r="A20" s="5"/>
      <c r="B20" s="2"/>
      <c r="C20" s="5" t="s">
        <v>63</v>
      </c>
      <c r="D20" s="44">
        <v>2865202</v>
      </c>
      <c r="E20" s="44">
        <v>1686000</v>
      </c>
      <c r="F20" s="41">
        <f t="shared" si="0"/>
        <v>58.84401867651914</v>
      </c>
    </row>
    <row r="21" spans="1:6" s="35" customFormat="1" ht="15" customHeight="1">
      <c r="A21" s="5"/>
      <c r="B21" s="7" t="s">
        <v>14</v>
      </c>
      <c r="C21" s="6" t="s">
        <v>6</v>
      </c>
      <c r="D21" s="45">
        <f>D22</f>
        <v>12000</v>
      </c>
      <c r="E21" s="45">
        <f>E22</f>
        <v>6000</v>
      </c>
      <c r="F21" s="41">
        <f t="shared" si="0"/>
        <v>50</v>
      </c>
    </row>
    <row r="22" spans="1:6" ht="15" customHeight="1">
      <c r="A22" s="5"/>
      <c r="B22" s="2"/>
      <c r="C22" s="13" t="s">
        <v>50</v>
      </c>
      <c r="D22" s="44">
        <v>12000</v>
      </c>
      <c r="E22" s="44">
        <v>6000</v>
      </c>
      <c r="F22" s="41">
        <f t="shared" si="0"/>
        <v>50</v>
      </c>
    </row>
    <row r="23" spans="1:6" s="35" customFormat="1" ht="15" customHeight="1">
      <c r="A23" s="5"/>
      <c r="B23" s="7" t="s">
        <v>15</v>
      </c>
      <c r="C23" s="6" t="s">
        <v>7</v>
      </c>
      <c r="D23" s="45">
        <f>D24</f>
        <v>17015</v>
      </c>
      <c r="E23" s="45">
        <f>E24</f>
        <v>10633</v>
      </c>
      <c r="F23" s="41">
        <f t="shared" si="0"/>
        <v>62.49191889509257</v>
      </c>
    </row>
    <row r="24" spans="1:6" ht="15" customHeight="1">
      <c r="A24" s="5"/>
      <c r="B24" s="2"/>
      <c r="C24" s="13" t="s">
        <v>50</v>
      </c>
      <c r="D24" s="44">
        <v>17015</v>
      </c>
      <c r="E24" s="44">
        <v>10633</v>
      </c>
      <c r="F24" s="41">
        <f t="shared" si="0"/>
        <v>62.49191889509257</v>
      </c>
    </row>
    <row r="25" spans="1:6" s="35" customFormat="1" ht="36" customHeight="1">
      <c r="A25" s="5"/>
      <c r="B25" s="7">
        <v>80150</v>
      </c>
      <c r="C25" s="6" t="s">
        <v>59</v>
      </c>
      <c r="D25" s="48">
        <f>D27</f>
        <v>331526</v>
      </c>
      <c r="E25" s="48">
        <f>E27</f>
        <v>126470</v>
      </c>
      <c r="F25" s="43">
        <f t="shared" si="0"/>
        <v>38.14783757533346</v>
      </c>
    </row>
    <row r="26" spans="1:6" ht="15" customHeight="1">
      <c r="A26" s="5"/>
      <c r="B26" s="4"/>
      <c r="C26" s="5" t="s">
        <v>63</v>
      </c>
      <c r="D26" s="44">
        <v>281632</v>
      </c>
      <c r="E26" s="44">
        <v>126470</v>
      </c>
      <c r="F26" s="41">
        <f t="shared" si="0"/>
        <v>44.90611862288376</v>
      </c>
    </row>
    <row r="27" spans="1:6" ht="15" customHeight="1">
      <c r="A27" s="5"/>
      <c r="B27" s="2"/>
      <c r="C27" s="13" t="s">
        <v>50</v>
      </c>
      <c r="D27" s="44">
        <v>331526</v>
      </c>
      <c r="E27" s="44">
        <v>126470</v>
      </c>
      <c r="F27" s="41">
        <f t="shared" si="0"/>
        <v>38.14783757533346</v>
      </c>
    </row>
    <row r="28" spans="1:6" s="35" customFormat="1" ht="15" customHeight="1">
      <c r="A28" s="5"/>
      <c r="B28" s="7">
        <v>80195</v>
      </c>
      <c r="C28" s="6" t="s">
        <v>27</v>
      </c>
      <c r="D28" s="45">
        <f>D29</f>
        <v>57056</v>
      </c>
      <c r="E28" s="45">
        <f>E29</f>
        <v>27804</v>
      </c>
      <c r="F28" s="41">
        <f t="shared" si="0"/>
        <v>48.73107122826696</v>
      </c>
    </row>
    <row r="29" spans="1:6" ht="15" customHeight="1">
      <c r="A29" s="5"/>
      <c r="B29" s="2"/>
      <c r="C29" s="13" t="s">
        <v>50</v>
      </c>
      <c r="D29" s="44">
        <v>57056</v>
      </c>
      <c r="E29" s="44">
        <v>27804</v>
      </c>
      <c r="F29" s="41">
        <f t="shared" si="0"/>
        <v>48.73107122826696</v>
      </c>
    </row>
    <row r="30" spans="1:6" ht="15" customHeight="1">
      <c r="A30" s="7">
        <v>852</v>
      </c>
      <c r="B30" s="7"/>
      <c r="C30" s="6" t="s">
        <v>29</v>
      </c>
      <c r="D30" s="45">
        <f>D31+D33</f>
        <v>245000</v>
      </c>
      <c r="E30" s="45">
        <f>E31+E33</f>
        <v>0</v>
      </c>
      <c r="F30" s="41">
        <f t="shared" si="0"/>
        <v>0</v>
      </c>
    </row>
    <row r="31" spans="1:6" s="35" customFormat="1" ht="15" customHeight="1">
      <c r="A31" s="5"/>
      <c r="B31" s="7">
        <v>85201</v>
      </c>
      <c r="C31" s="6" t="s">
        <v>30</v>
      </c>
      <c r="D31" s="45">
        <f>D32</f>
        <v>0</v>
      </c>
      <c r="E31" s="45">
        <v>0</v>
      </c>
      <c r="F31" s="41">
        <v>0</v>
      </c>
    </row>
    <row r="32" spans="1:6" ht="15" customHeight="1">
      <c r="A32" s="5"/>
      <c r="B32" s="2"/>
      <c r="C32" s="13" t="s">
        <v>50</v>
      </c>
      <c r="D32" s="44">
        <v>0</v>
      </c>
      <c r="E32" s="44">
        <v>0</v>
      </c>
      <c r="F32" s="41">
        <v>0</v>
      </c>
    </row>
    <row r="33" spans="1:6" s="35" customFormat="1" ht="15" customHeight="1">
      <c r="A33" s="5"/>
      <c r="B33" s="7">
        <v>85204</v>
      </c>
      <c r="C33" s="6" t="s">
        <v>31</v>
      </c>
      <c r="D33" s="45">
        <f>D34</f>
        <v>245000</v>
      </c>
      <c r="E33" s="45">
        <v>0</v>
      </c>
      <c r="F33" s="41">
        <f t="shared" si="0"/>
        <v>0</v>
      </c>
    </row>
    <row r="34" spans="1:6" ht="15" customHeight="1">
      <c r="A34" s="5"/>
      <c r="B34" s="2"/>
      <c r="C34" s="13" t="s">
        <v>50</v>
      </c>
      <c r="D34" s="44">
        <v>245000</v>
      </c>
      <c r="E34" s="44">
        <v>0</v>
      </c>
      <c r="F34" s="41">
        <f t="shared" si="0"/>
        <v>0</v>
      </c>
    </row>
    <row r="35" spans="1:6" ht="15" customHeight="1">
      <c r="A35" s="7" t="s">
        <v>16</v>
      </c>
      <c r="B35" s="2"/>
      <c r="C35" s="6" t="s">
        <v>8</v>
      </c>
      <c r="D35" s="45">
        <f>D36</f>
        <v>1700000</v>
      </c>
      <c r="E35" s="45">
        <f>E36</f>
        <v>1788300</v>
      </c>
      <c r="F35" s="41">
        <f t="shared" si="0"/>
        <v>105.19411764705882</v>
      </c>
    </row>
    <row r="36" spans="1:6" s="35" customFormat="1" ht="15" customHeight="1">
      <c r="A36" s="7"/>
      <c r="B36" s="7" t="s">
        <v>17</v>
      </c>
      <c r="C36" s="6" t="s">
        <v>9</v>
      </c>
      <c r="D36" s="45">
        <f>D37</f>
        <v>1700000</v>
      </c>
      <c r="E36" s="45">
        <f>E37</f>
        <v>1788300</v>
      </c>
      <c r="F36" s="41">
        <f t="shared" si="0"/>
        <v>105.19411764705882</v>
      </c>
    </row>
    <row r="37" spans="1:6" ht="15" customHeight="1">
      <c r="A37" s="7"/>
      <c r="B37" s="2"/>
      <c r="C37" s="13" t="s">
        <v>50</v>
      </c>
      <c r="D37" s="44">
        <v>1700000</v>
      </c>
      <c r="E37" s="44">
        <v>1788300</v>
      </c>
      <c r="F37" s="41">
        <f t="shared" si="0"/>
        <v>105.19411764705882</v>
      </c>
    </row>
    <row r="38" spans="1:6" ht="15" customHeight="1">
      <c r="A38" s="7"/>
      <c r="B38" s="2"/>
      <c r="C38" s="5" t="s">
        <v>63</v>
      </c>
      <c r="D38" s="44">
        <v>1153313</v>
      </c>
      <c r="E38" s="44">
        <v>1580292</v>
      </c>
      <c r="F38" s="41">
        <f t="shared" si="0"/>
        <v>137.02195327721097</v>
      </c>
    </row>
    <row r="39" spans="1:6" ht="15" customHeight="1">
      <c r="A39" s="7" t="s">
        <v>18</v>
      </c>
      <c r="B39" s="2"/>
      <c r="C39" s="6" t="s">
        <v>10</v>
      </c>
      <c r="D39" s="45">
        <f>D40+D47+D45+D49</f>
        <v>654787</v>
      </c>
      <c r="E39" s="45">
        <f>E40+E47+E45+E49</f>
        <v>797915</v>
      </c>
      <c r="F39" s="41">
        <f t="shared" si="0"/>
        <v>121.8587113061194</v>
      </c>
    </row>
    <row r="40" spans="1:6" s="35" customFormat="1" ht="15" customHeight="1">
      <c r="A40" s="7"/>
      <c r="B40" s="7" t="s">
        <v>19</v>
      </c>
      <c r="C40" s="6" t="s">
        <v>11</v>
      </c>
      <c r="D40" s="45">
        <f>D41</f>
        <v>332270</v>
      </c>
      <c r="E40" s="45">
        <f>E41+E42</f>
        <v>451441</v>
      </c>
      <c r="F40" s="41">
        <f t="shared" si="0"/>
        <v>135.86571162006803</v>
      </c>
    </row>
    <row r="41" spans="1:6" ht="15" customHeight="1">
      <c r="A41" s="7"/>
      <c r="B41" s="2"/>
      <c r="C41" s="13" t="s">
        <v>50</v>
      </c>
      <c r="D41" s="44">
        <v>332270</v>
      </c>
      <c r="E41" s="44">
        <v>416191</v>
      </c>
      <c r="F41" s="41">
        <f t="shared" si="0"/>
        <v>125.25686941342884</v>
      </c>
    </row>
    <row r="42" spans="1:6" ht="15" customHeight="1">
      <c r="A42" s="5"/>
      <c r="B42" s="2"/>
      <c r="C42" s="9" t="s">
        <v>49</v>
      </c>
      <c r="D42" s="44">
        <v>0</v>
      </c>
      <c r="E42" s="44">
        <v>35250</v>
      </c>
      <c r="F42" s="41">
        <v>0</v>
      </c>
    </row>
    <row r="43" spans="1:6" ht="13.5" customHeight="1">
      <c r="A43" s="5"/>
      <c r="B43" s="2"/>
      <c r="C43" s="5" t="s">
        <v>63</v>
      </c>
      <c r="D43" s="44">
        <v>215055</v>
      </c>
      <c r="E43" s="44">
        <v>248010</v>
      </c>
      <c r="F43" s="41">
        <f t="shared" si="0"/>
        <v>115.32398688707539</v>
      </c>
    </row>
    <row r="44" spans="1:6" s="35" customFormat="1" ht="13.5" customHeight="1">
      <c r="A44" s="5"/>
      <c r="B44" s="7">
        <v>85410</v>
      </c>
      <c r="C44" s="6" t="s">
        <v>46</v>
      </c>
      <c r="D44" s="45">
        <f>D45</f>
        <v>315966</v>
      </c>
      <c r="E44" s="45">
        <f>E45</f>
        <v>340002</v>
      </c>
      <c r="F44" s="41">
        <f t="shared" si="0"/>
        <v>107.60714760448909</v>
      </c>
    </row>
    <row r="45" spans="1:6" ht="13.5" customHeight="1">
      <c r="A45" s="5"/>
      <c r="B45" s="2"/>
      <c r="C45" s="13" t="s">
        <v>50</v>
      </c>
      <c r="D45" s="44">
        <v>315966</v>
      </c>
      <c r="E45" s="44">
        <v>340002</v>
      </c>
      <c r="F45" s="41">
        <f t="shared" si="0"/>
        <v>107.60714760448909</v>
      </c>
    </row>
    <row r="46" spans="1:6" ht="13.5" customHeight="1">
      <c r="A46" s="5"/>
      <c r="B46" s="2"/>
      <c r="C46" s="5" t="s">
        <v>63</v>
      </c>
      <c r="D46" s="44">
        <v>227220</v>
      </c>
      <c r="E46" s="44">
        <v>241070</v>
      </c>
      <c r="F46" s="41">
        <f t="shared" si="0"/>
        <v>106.09541413607957</v>
      </c>
    </row>
    <row r="47" spans="1:6" s="35" customFormat="1" ht="15" customHeight="1">
      <c r="A47" s="5"/>
      <c r="B47" s="7">
        <v>85415</v>
      </c>
      <c r="C47" s="6" t="s">
        <v>26</v>
      </c>
      <c r="D47" s="45">
        <f>D48</f>
        <v>5088</v>
      </c>
      <c r="E47" s="45">
        <f>E48</f>
        <v>5088</v>
      </c>
      <c r="F47" s="41">
        <f t="shared" si="0"/>
        <v>100</v>
      </c>
    </row>
    <row r="48" spans="1:6" ht="15" customHeight="1">
      <c r="A48" s="5"/>
      <c r="B48" s="2"/>
      <c r="C48" s="13" t="s">
        <v>50</v>
      </c>
      <c r="D48" s="44">
        <v>5088</v>
      </c>
      <c r="E48" s="44">
        <v>5088</v>
      </c>
      <c r="F48" s="41">
        <f t="shared" si="0"/>
        <v>100</v>
      </c>
    </row>
    <row r="49" spans="1:6" s="35" customFormat="1" ht="15" customHeight="1">
      <c r="A49" s="5"/>
      <c r="B49" s="7">
        <v>85446</v>
      </c>
      <c r="C49" s="6" t="s">
        <v>7</v>
      </c>
      <c r="D49" s="45">
        <f>D50</f>
        <v>1463</v>
      </c>
      <c r="E49" s="45">
        <f>E50</f>
        <v>1384</v>
      </c>
      <c r="F49" s="41">
        <f t="shared" si="0"/>
        <v>94.60013670539986</v>
      </c>
    </row>
    <row r="50" spans="1:6" ht="15" customHeight="1">
      <c r="A50" s="5"/>
      <c r="B50" s="2"/>
      <c r="C50" s="11" t="s">
        <v>50</v>
      </c>
      <c r="D50" s="44">
        <v>1463</v>
      </c>
      <c r="E50" s="44">
        <v>1384</v>
      </c>
      <c r="F50" s="41">
        <f t="shared" si="0"/>
        <v>94.60013670539986</v>
      </c>
    </row>
    <row r="51" spans="1:6" ht="15" customHeight="1">
      <c r="A51" s="7">
        <v>855</v>
      </c>
      <c r="B51" s="2"/>
      <c r="C51" s="40" t="s">
        <v>67</v>
      </c>
      <c r="D51" s="45">
        <v>0</v>
      </c>
      <c r="E51" s="45">
        <f>E52</f>
        <v>210000</v>
      </c>
      <c r="F51" s="41">
        <v>0</v>
      </c>
    </row>
    <row r="52" spans="1:6" ht="15" customHeight="1">
      <c r="A52" s="5"/>
      <c r="B52" s="7">
        <v>85508</v>
      </c>
      <c r="C52" s="40" t="s">
        <v>31</v>
      </c>
      <c r="D52" s="45">
        <v>0</v>
      </c>
      <c r="E52" s="45">
        <f>E53</f>
        <v>210000</v>
      </c>
      <c r="F52" s="41">
        <v>0</v>
      </c>
    </row>
    <row r="53" spans="1:6" ht="15" customHeight="1">
      <c r="A53" s="5"/>
      <c r="B53" s="2"/>
      <c r="C53" s="11" t="s">
        <v>50</v>
      </c>
      <c r="D53" s="44">
        <v>0</v>
      </c>
      <c r="E53" s="44">
        <v>210000</v>
      </c>
      <c r="F53" s="41">
        <v>0</v>
      </c>
    </row>
    <row r="54" spans="1:6" ht="15" customHeight="1">
      <c r="A54" s="5"/>
      <c r="B54" s="2"/>
      <c r="C54" s="6" t="s">
        <v>24</v>
      </c>
      <c r="D54" s="45">
        <f>D16+D30+D35+D39+D9+D3+D6+D13</f>
        <v>7155142</v>
      </c>
      <c r="E54" s="45">
        <f>E16+E30+E35+E39+E9+E3+E51</f>
        <v>5187266</v>
      </c>
      <c r="F54" s="41">
        <f t="shared" si="0"/>
        <v>72.49703779463775</v>
      </c>
    </row>
    <row r="55" spans="1:6" ht="15" customHeight="1">
      <c r="A55" s="5"/>
      <c r="B55" s="2"/>
      <c r="C55" s="13" t="s">
        <v>50</v>
      </c>
      <c r="D55" s="44">
        <f>D54-D56</f>
        <v>6733142</v>
      </c>
      <c r="E55" s="44">
        <f>E54-E56</f>
        <v>5143666</v>
      </c>
      <c r="F55" s="41">
        <f t="shared" si="0"/>
        <v>76.39324998641051</v>
      </c>
    </row>
    <row r="56" spans="1:6" ht="15" customHeight="1">
      <c r="A56" s="5"/>
      <c r="B56" s="2"/>
      <c r="C56" s="9" t="s">
        <v>49</v>
      </c>
      <c r="D56" s="44">
        <f>D5+D8+D15</f>
        <v>422000</v>
      </c>
      <c r="E56" s="44">
        <f>E5+E8+E15+E15+E19+E42</f>
        <v>43600</v>
      </c>
      <c r="F56" s="41">
        <f t="shared" si="0"/>
        <v>10.33175355450237</v>
      </c>
    </row>
    <row r="57" spans="1:6" ht="15" customHeight="1">
      <c r="A57" s="5"/>
      <c r="B57" s="2"/>
      <c r="C57" s="5" t="s">
        <v>63</v>
      </c>
      <c r="D57" s="44">
        <f>D20+D38+D43+D46+D26+D12</f>
        <v>4752457</v>
      </c>
      <c r="E57" s="44">
        <f>E20+E38+E43+E46+E26+E12</f>
        <v>3901166</v>
      </c>
      <c r="F57" s="41">
        <f t="shared" si="0"/>
        <v>82.08734976455337</v>
      </c>
    </row>
    <row r="58" spans="2:6" ht="12.75">
      <c r="B58" s="8"/>
      <c r="F58" s="39"/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2016-11-07T11:29:29Z</cp:lastPrinted>
  <dcterms:created xsi:type="dcterms:W3CDTF">2005-11-09T10:48:07Z</dcterms:created>
  <dcterms:modified xsi:type="dcterms:W3CDTF">2016-11-11T15:34:38Z</dcterms:modified>
  <cp:category/>
  <cp:version/>
  <cp:contentType/>
  <cp:contentStatus/>
</cp:coreProperties>
</file>