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<sst xmlns="http://schemas.openxmlformats.org/spreadsheetml/2006/main" count="345" uniqueCount="146">
  <si>
    <t>Dział</t>
  </si>
  <si>
    <t>Rozdział</t>
  </si>
  <si>
    <t>§</t>
  </si>
  <si>
    <t>Wyszczególnienie</t>
  </si>
  <si>
    <t>Plan na 2006 rok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</si>
  <si>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</si>
  <si>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</si>
  <si>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</si>
  <si>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</si>
  <si>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</si>
  <si>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</si>
  <si>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</si>
  <si>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</si>
  <si>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</si>
  <si>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</si>
  <si>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</si>
  <si>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</si>
  <si>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</si>
  <si>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</si>
  <si>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</si>
  <si>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</si>
  <si>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</si>
  <si>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</si>
  <si>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</si>
  <si>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</si>
  <si>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</si>
  <si>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</si>
  <si>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</si>
  <si>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</si>
  <si>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</si>
  <si>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</si>
  <si>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</si>
  <si>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</si>
  <si>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</si>
  <si>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</si>
  <si>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</si>
  <si>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</si>
  <si>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</si>
  <si>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</si>
  <si>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</si>
  <si>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</si>
  <si>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</si>
  <si>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</si>
  <si>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</si>
  <si>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</si>
  <si>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</si>
  <si>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</si>
  <si>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</si>
  <si>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</si>
  <si>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</si>
  <si>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</si>
  <si>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</si>
  <si>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</si>
  <si>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</si>
  <si>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</si>
  <si>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</si>
  <si>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</si>
  <si>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</si>
  <si>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</si>
  <si>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</si>
  <si>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</si>
  <si>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</si>
  <si>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</si>
  <si>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</si>
  <si>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</si>
  <si>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</si>
  <si>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</si>
  <si>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</si>
  <si>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</si>
  <si>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</si>
  <si>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</si>
  <si>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</si>
  <si>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</si>
  <si>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</si>
  <si>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</si>
  <si>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</si>
  <si>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</si>
  <si>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</si>
  <si>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</si>
  <si>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</si>
  <si>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</si>
  <si>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</si>
  <si>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</si>
  <si>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</si>
  <si>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</si>
  <si>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</si>
  <si>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</si>
  <si>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</si>
  <si>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</si>
  <si>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</si>
  <si>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</si>
  <si>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</si>
  <si>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</si>
  <si>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</si>
  <si>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</si>
  <si>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</si>
  <si>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</si>
  <si>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</si>
  <si>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</si>
  <si>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</si>
  <si>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</si>
  <si>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</si>
  <si>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</si>
  <si>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</si>
  <si>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</si>
  <si>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</si>
  <si>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</si>
  <si>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</si>
  <si>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</si>
  <si>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</si>
  <si>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</si>
  <si>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</si>
  <si>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</si>
  <si>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</si>
  <si>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O870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</si>
  <si>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</si>
  <si>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</si>
  <si>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</si>
  <si>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</si>
  <si>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</si>
  <si>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</si>
  <si>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</si>
  <si>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</si>
  <si>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</si>
  <si>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</si>
  <si>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</si>
  <si>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</si>
  <si>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</si>
  <si>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Plan na 2006 rok po zmianach</t>
  </si>
  <si>
    <t>% (7:6)</t>
  </si>
  <si>
    <t>O910</t>
  </si>
  <si>
    <t>Szpitale ogólne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</si>
  <si>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</si>
  <si>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</si>
  <si>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KULTURA FIZYCZNA I SPORT</t>
  </si>
  <si>
    <t>Zadania w zakresie  kultury fizycznej i sportu</t>
  </si>
  <si>
    <t>Wykonanie na 30.06.2006r</t>
  </si>
  <si>
    <t>Drogi wewnętrzne</t>
  </si>
  <si>
    <t>Dotacje otrzymane z funduszy celowych na finansowanie lub dofinansowanie kosztów realizacji inwestycji i zakupów inwestycyjnych jednostek sektora finansów publicznych</t>
  </si>
  <si>
    <t>Tabela Nr 1</t>
  </si>
  <si>
    <t>Dotacje celowe otrzymane z budżetu państwa na realizację inwestycji i zakupów inwestycyjnych własnych powiatu</t>
  </si>
  <si>
    <t>Dotacje celowe otrzymane od samorządu województwa na zadania bieżące realizowane na podstawie porozumień (umów) między jednostkami samorządu terytorialnego-finasowanie  programów i projektów ze środków funduszy strukturalnych, Funduszu Spójności oraz z Sekcji Gwarancji Europejskiego Funduszu Orientacji i Gwarancji Rolnej</t>
  </si>
  <si>
    <t>Dotacje celowe otrzymane od samorządu województwa na zadania bieżące realizowane na podstawie porozumień (umów) między jednostkami samorządu terytorialnego-współfinasowanie  programów i projektów realizowanych  ze środków funduszy strukturalnych, Funduszu Spójności oraz z Sekcji Gwarancji Europejskiego Funduszu Orientacji i Gwarancji Rolnej</t>
  </si>
  <si>
    <t>Odsetki od nieterminowych wpłat z tytułu podatków i opłat</t>
  </si>
  <si>
    <t>Państwowy Fundusz Rehabilitacji Osób Niepełnosprawnych</t>
  </si>
  <si>
    <t xml:space="preserve">                                     DOCHODY POWIATU  WYKONANE W I PÓŁROCZU    2006 ROKU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</si>
</sst>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2" fontId="4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9" fontId="4" fillId="0" borderId="12" xfId="15" applyNumberFormat="1" applyFont="1" applyBorder="1" applyAlignment="1">
      <alignment wrapText="1"/>
    </xf>
    <xf numFmtId="169" fontId="4" fillId="0" borderId="8" xfId="15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wrapText="1"/>
    </xf>
    <xf numFmtId="169" fontId="4" fillId="0" borderId="13" xfId="15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169" fontId="2" fillId="0" borderId="16" xfId="15" applyNumberFormat="1" applyFont="1" applyBorder="1" applyAlignment="1">
      <alignment wrapText="1"/>
    </xf>
    <xf numFmtId="169" fontId="2" fillId="0" borderId="16" xfId="15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69" fontId="2" fillId="0" borderId="19" xfId="15" applyNumberFormat="1" applyFont="1" applyBorder="1" applyAlignment="1">
      <alignment wrapText="1"/>
    </xf>
    <xf numFmtId="169" fontId="2" fillId="0" borderId="19" xfId="15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169" fontId="2" fillId="0" borderId="8" xfId="15" applyNumberFormat="1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69" fontId="4" fillId="0" borderId="19" xfId="15" applyNumberFormat="1" applyFont="1" applyBorder="1" applyAlignment="1">
      <alignment wrapText="1"/>
    </xf>
    <xf numFmtId="169" fontId="4" fillId="0" borderId="19" xfId="15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2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workbookViewId="0" topLeftCell="A188">
      <selection activeCell="I195" sqref="I195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7" width="14.140625" style="0" customWidth="1"/>
    <col min="8" max="8" width="10.00390625" style="0" customWidth="1"/>
  </cols>
  <sheetData>
    <row r="1" spans="7:8" ht="12.75">
      <c r="G1" s="61" t="s">
        <v>139</v>
      </c>
      <c r="H1" s="61"/>
    </row>
    <row r="2" spans="1:7" ht="12.75" customHeight="1">
      <c r="A2" s="62" t="s">
        <v>145</v>
      </c>
      <c r="B2" s="62"/>
      <c r="C2" s="62"/>
      <c r="D2" s="62"/>
      <c r="E2" s="62"/>
      <c r="F2" s="62"/>
      <c r="G2" s="62"/>
    </row>
    <row r="3" spans="1:7" ht="12.75" customHeight="1">
      <c r="A3" s="62" t="s">
        <v>121</v>
      </c>
      <c r="B3" s="62"/>
      <c r="C3" s="62"/>
      <c r="D3" s="62"/>
      <c r="E3" s="62"/>
      <c r="F3" s="62"/>
      <c r="G3" s="62"/>
    </row>
    <row r="4" spans="5:8" ht="13.5" thickBot="1">
      <c r="E4" s="1"/>
      <c r="F4" s="1"/>
      <c r="H4" s="12" t="s">
        <v>103</v>
      </c>
    </row>
    <row r="5" spans="1:8" ht="45" customHeight="1" thickBot="1">
      <c r="A5" s="17" t="s">
        <v>0</v>
      </c>
      <c r="B5" s="17" t="s">
        <v>1</v>
      </c>
      <c r="C5" s="17" t="s">
        <v>2</v>
      </c>
      <c r="D5" s="17" t="s">
        <v>3</v>
      </c>
      <c r="E5" s="19" t="s">
        <v>4</v>
      </c>
      <c r="F5" s="17" t="s">
        <v>128</v>
      </c>
      <c r="G5" s="17" t="s">
        <v>136</v>
      </c>
      <c r="H5" s="60" t="s">
        <v>129</v>
      </c>
    </row>
    <row r="6" spans="1:8" ht="12.75" customHeight="1" thickBo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5.75" customHeight="1">
      <c r="A7" s="20" t="s">
        <v>106</v>
      </c>
      <c r="B7" s="21"/>
      <c r="C7" s="22"/>
      <c r="D7" s="22" t="s">
        <v>5</v>
      </c>
      <c r="E7" s="23">
        <v>20000</v>
      </c>
      <c r="F7" s="23">
        <v>20000</v>
      </c>
      <c r="G7" s="32">
        <v>10998</v>
      </c>
      <c r="H7" s="24">
        <f>G7/F7*100</f>
        <v>54.99000000000001</v>
      </c>
    </row>
    <row r="8" spans="1:8" ht="15">
      <c r="A8" s="13"/>
      <c r="B8" s="2" t="s">
        <v>119</v>
      </c>
      <c r="C8" s="3"/>
      <c r="D8" s="3" t="s">
        <v>7</v>
      </c>
      <c r="E8" s="9">
        <v>20000</v>
      </c>
      <c r="F8" s="9">
        <v>20000</v>
      </c>
      <c r="G8" s="6">
        <v>10998</v>
      </c>
      <c r="H8" s="24">
        <f aca="true" t="shared" si="0" ref="H8:H53">G8/F8*100</f>
        <v>54.99000000000001</v>
      </c>
    </row>
    <row r="9" spans="1:8" ht="47.25" customHeight="1">
      <c r="A9" s="13"/>
      <c r="B9" s="2"/>
      <c r="C9" s="2">
        <v>2110</v>
      </c>
      <c r="D9" s="3" t="s">
        <v>8</v>
      </c>
      <c r="E9" s="9">
        <v>20000</v>
      </c>
      <c r="F9" s="9">
        <v>20000</v>
      </c>
      <c r="G9" s="6">
        <v>10998</v>
      </c>
      <c r="H9" s="24">
        <f t="shared" si="0"/>
        <v>54.99000000000001</v>
      </c>
    </row>
    <row r="10" spans="1:8" ht="14.25">
      <c r="A10" s="14" t="s">
        <v>107</v>
      </c>
      <c r="B10" s="4"/>
      <c r="C10" s="4"/>
      <c r="D10" s="5" t="s">
        <v>9</v>
      </c>
      <c r="E10" s="8">
        <v>114937</v>
      </c>
      <c r="F10" s="8">
        <f>F11</f>
        <v>114937</v>
      </c>
      <c r="G10" s="7">
        <f>G11</f>
        <v>53570.79</v>
      </c>
      <c r="H10" s="24">
        <f t="shared" si="0"/>
        <v>46.608829184683785</v>
      </c>
    </row>
    <row r="11" spans="1:8" ht="15">
      <c r="A11" s="13"/>
      <c r="B11" s="2" t="s">
        <v>120</v>
      </c>
      <c r="C11" s="2"/>
      <c r="D11" s="3" t="s">
        <v>10</v>
      </c>
      <c r="E11" s="9">
        <f>E12+E13</f>
        <v>114937</v>
      </c>
      <c r="F11" s="9">
        <f>F12+F13</f>
        <v>114937</v>
      </c>
      <c r="G11" s="6">
        <f>G13+G12</f>
        <v>53570.79</v>
      </c>
      <c r="H11" s="24">
        <f t="shared" si="0"/>
        <v>46.608829184683785</v>
      </c>
    </row>
    <row r="12" spans="1:8" ht="34.5" customHeight="1">
      <c r="A12" s="13"/>
      <c r="B12" s="2"/>
      <c r="C12" s="2">
        <v>2440</v>
      </c>
      <c r="D12" s="3" t="s">
        <v>11</v>
      </c>
      <c r="E12" s="9">
        <v>10000</v>
      </c>
      <c r="F12" s="9">
        <v>10000</v>
      </c>
      <c r="G12" s="6"/>
      <c r="H12" s="24">
        <f t="shared" si="0"/>
        <v>0</v>
      </c>
    </row>
    <row r="13" spans="1:8" ht="45.75" customHeight="1">
      <c r="A13" s="13"/>
      <c r="B13" s="2"/>
      <c r="C13" s="2">
        <v>2460</v>
      </c>
      <c r="D13" s="3" t="s">
        <v>102</v>
      </c>
      <c r="E13" s="9">
        <v>104937</v>
      </c>
      <c r="F13" s="9">
        <v>104937</v>
      </c>
      <c r="G13" s="6">
        <v>53570.79</v>
      </c>
      <c r="H13" s="24">
        <f t="shared" si="0"/>
        <v>51.05043025815489</v>
      </c>
    </row>
    <row r="14" spans="1:8" ht="14.25">
      <c r="A14" s="14">
        <v>600</v>
      </c>
      <c r="B14" s="4"/>
      <c r="C14" s="4"/>
      <c r="D14" s="5" t="s">
        <v>12</v>
      </c>
      <c r="E14" s="8">
        <v>45770</v>
      </c>
      <c r="F14" s="8">
        <f>F15+F19</f>
        <v>214790</v>
      </c>
      <c r="G14" s="7">
        <f>G15</f>
        <v>43480.62</v>
      </c>
      <c r="H14" s="24">
        <f t="shared" si="0"/>
        <v>20.243316727966853</v>
      </c>
    </row>
    <row r="15" spans="1:8" ht="15">
      <c r="A15" s="13"/>
      <c r="B15" s="2">
        <v>60014</v>
      </c>
      <c r="C15" s="2"/>
      <c r="D15" s="3" t="s">
        <v>13</v>
      </c>
      <c r="E15" s="9">
        <f>E16+E17+E18</f>
        <v>45770</v>
      </c>
      <c r="F15" s="9">
        <f>F16+F17+F18</f>
        <v>45770</v>
      </c>
      <c r="G15" s="6">
        <f>G16+G17+G18</f>
        <v>43480.62</v>
      </c>
      <c r="H15" s="24">
        <f t="shared" si="0"/>
        <v>94.99807734323792</v>
      </c>
    </row>
    <row r="16" spans="1:8" ht="15">
      <c r="A16" s="13"/>
      <c r="B16" s="2"/>
      <c r="C16" s="2" t="s">
        <v>111</v>
      </c>
      <c r="D16" s="3" t="s">
        <v>14</v>
      </c>
      <c r="E16" s="9">
        <v>45000</v>
      </c>
      <c r="F16" s="9">
        <v>45000</v>
      </c>
      <c r="G16" s="6">
        <v>43193.12</v>
      </c>
      <c r="H16" s="24">
        <f t="shared" si="0"/>
        <v>95.98471111111112</v>
      </c>
    </row>
    <row r="17" spans="1:8" ht="15">
      <c r="A17" s="13"/>
      <c r="B17" s="2"/>
      <c r="C17" s="2" t="s">
        <v>115</v>
      </c>
      <c r="D17" s="3" t="s">
        <v>15</v>
      </c>
      <c r="E17" s="9">
        <v>700</v>
      </c>
      <c r="F17" s="9">
        <v>700</v>
      </c>
      <c r="G17" s="6">
        <v>241.9</v>
      </c>
      <c r="H17" s="24">
        <f t="shared" si="0"/>
        <v>34.55714285714286</v>
      </c>
    </row>
    <row r="18" spans="1:8" ht="15">
      <c r="A18" s="13"/>
      <c r="B18" s="2"/>
      <c r="C18" s="2" t="s">
        <v>116</v>
      </c>
      <c r="D18" s="3" t="s">
        <v>16</v>
      </c>
      <c r="E18" s="9">
        <v>70</v>
      </c>
      <c r="F18" s="9">
        <v>70</v>
      </c>
      <c r="G18" s="6">
        <v>45.6</v>
      </c>
      <c r="H18" s="24">
        <v>65.71</v>
      </c>
    </row>
    <row r="19" spans="1:8" ht="15">
      <c r="A19" s="13"/>
      <c r="B19" s="2">
        <v>60017</v>
      </c>
      <c r="C19" s="2"/>
      <c r="D19" s="3" t="s">
        <v>137</v>
      </c>
      <c r="E19" s="9"/>
      <c r="F19" s="9">
        <v>169020</v>
      </c>
      <c r="G19" s="6"/>
      <c r="H19" s="24">
        <f>G19/F19*100</f>
        <v>0</v>
      </c>
    </row>
    <row r="20" spans="1:8" ht="45">
      <c r="A20" s="13"/>
      <c r="B20" s="2"/>
      <c r="C20" s="2">
        <v>6260</v>
      </c>
      <c r="D20" s="3" t="s">
        <v>138</v>
      </c>
      <c r="E20" s="9"/>
      <c r="F20" s="9">
        <v>169020</v>
      </c>
      <c r="G20" s="6"/>
      <c r="H20" s="24">
        <f>G20/F20*100</f>
        <v>0</v>
      </c>
    </row>
    <row r="21" spans="1:8" ht="14.25">
      <c r="A21" s="14">
        <v>630</v>
      </c>
      <c r="B21" s="4"/>
      <c r="C21" s="4"/>
      <c r="D21" s="5" t="s">
        <v>19</v>
      </c>
      <c r="E21" s="8">
        <f>E24</f>
        <v>71963</v>
      </c>
      <c r="F21" s="8">
        <v>71963</v>
      </c>
      <c r="G21" s="7">
        <f>G22</f>
        <v>57231.380000000005</v>
      </c>
      <c r="H21" s="24">
        <f t="shared" si="0"/>
        <v>79.52889679418591</v>
      </c>
    </row>
    <row r="22" spans="1:8" ht="15">
      <c r="A22" s="13"/>
      <c r="B22" s="2">
        <v>63003</v>
      </c>
      <c r="C22" s="2"/>
      <c r="D22" s="3" t="s">
        <v>20</v>
      </c>
      <c r="E22" s="9">
        <f>E24</f>
        <v>71963</v>
      </c>
      <c r="F22" s="9">
        <v>71963</v>
      </c>
      <c r="G22" s="6">
        <f>G23+G24</f>
        <v>57231.380000000005</v>
      </c>
      <c r="H22" s="24">
        <f t="shared" si="0"/>
        <v>79.52889679418591</v>
      </c>
    </row>
    <row r="23" spans="1:8" ht="15">
      <c r="A23" s="13"/>
      <c r="B23" s="2"/>
      <c r="C23" s="2" t="s">
        <v>116</v>
      </c>
      <c r="D23" s="3" t="s">
        <v>16</v>
      </c>
      <c r="E23" s="9"/>
      <c r="F23" s="9"/>
      <c r="G23" s="6">
        <v>5081.97</v>
      </c>
      <c r="H23" s="26">
        <v>0</v>
      </c>
    </row>
    <row r="24" spans="1:8" ht="28.5" customHeight="1">
      <c r="A24" s="13"/>
      <c r="B24" s="2"/>
      <c r="C24" s="2">
        <v>2701</v>
      </c>
      <c r="D24" s="3" t="s">
        <v>21</v>
      </c>
      <c r="E24" s="9">
        <v>71963</v>
      </c>
      <c r="F24" s="9">
        <v>71963</v>
      </c>
      <c r="G24" s="6">
        <v>52149.41</v>
      </c>
      <c r="H24" s="24">
        <f t="shared" si="0"/>
        <v>72.46697608493254</v>
      </c>
    </row>
    <row r="25" spans="1:8" ht="14.25">
      <c r="A25" s="14">
        <v>700</v>
      </c>
      <c r="B25" s="4"/>
      <c r="C25" s="4"/>
      <c r="D25" s="5" t="s">
        <v>22</v>
      </c>
      <c r="E25" s="8">
        <f>E26</f>
        <v>3195176</v>
      </c>
      <c r="F25" s="8">
        <f>F26</f>
        <v>3247576</v>
      </c>
      <c r="G25" s="7">
        <f>G26</f>
        <v>224641.93</v>
      </c>
      <c r="H25" s="24">
        <f t="shared" si="0"/>
        <v>6.917218565477759</v>
      </c>
    </row>
    <row r="26" spans="1:8" ht="15">
      <c r="A26" s="13"/>
      <c r="B26" s="2">
        <v>70005</v>
      </c>
      <c r="C26" s="2"/>
      <c r="D26" s="3" t="s">
        <v>23</v>
      </c>
      <c r="E26" s="9">
        <f>E27+E31+E32+E33</f>
        <v>3195176</v>
      </c>
      <c r="F26" s="9">
        <f>F27+F31+F32+F33</f>
        <v>3247576</v>
      </c>
      <c r="G26" s="6">
        <f>G27+G28+G29+G30+G32+G33</f>
        <v>224641.93</v>
      </c>
      <c r="H26" s="24">
        <f t="shared" si="0"/>
        <v>6.917218565477759</v>
      </c>
    </row>
    <row r="27" spans="1:8" ht="32.25" customHeight="1">
      <c r="A27" s="13"/>
      <c r="B27" s="2"/>
      <c r="C27" s="2" t="s">
        <v>109</v>
      </c>
      <c r="D27" s="3" t="s">
        <v>24</v>
      </c>
      <c r="E27" s="9">
        <v>600</v>
      </c>
      <c r="F27" s="9">
        <v>600</v>
      </c>
      <c r="G27" s="6">
        <v>632</v>
      </c>
      <c r="H27" s="24">
        <f t="shared" si="0"/>
        <v>105.33333333333333</v>
      </c>
    </row>
    <row r="28" spans="1:8" ht="61.5" customHeight="1">
      <c r="A28" s="13"/>
      <c r="B28" s="2"/>
      <c r="C28" s="2" t="s">
        <v>112</v>
      </c>
      <c r="D28" s="3" t="s">
        <v>25</v>
      </c>
      <c r="E28" s="6" t="s">
        <v>17</v>
      </c>
      <c r="F28" s="6" t="s">
        <v>17</v>
      </c>
      <c r="G28" s="6">
        <v>62923</v>
      </c>
      <c r="H28" s="24">
        <v>0</v>
      </c>
    </row>
    <row r="29" spans="1:8" ht="13.5" customHeight="1">
      <c r="A29" s="13"/>
      <c r="B29" s="2"/>
      <c r="C29" s="2" t="s">
        <v>130</v>
      </c>
      <c r="D29" s="3" t="s">
        <v>143</v>
      </c>
      <c r="E29" s="6" t="s">
        <v>17</v>
      </c>
      <c r="F29" s="6" t="s">
        <v>17</v>
      </c>
      <c r="G29" s="6">
        <v>2</v>
      </c>
      <c r="H29" s="24">
        <v>0</v>
      </c>
    </row>
    <row r="30" spans="1:8" ht="16.5" customHeight="1">
      <c r="A30" s="13"/>
      <c r="B30" s="2"/>
      <c r="C30" s="2" t="s">
        <v>116</v>
      </c>
      <c r="D30" s="3" t="s">
        <v>16</v>
      </c>
      <c r="E30" s="6" t="s">
        <v>17</v>
      </c>
      <c r="F30" s="6" t="s">
        <v>17</v>
      </c>
      <c r="G30" s="6">
        <v>8109</v>
      </c>
      <c r="H30" s="24">
        <v>0</v>
      </c>
    </row>
    <row r="31" spans="1:8" ht="15">
      <c r="A31" s="13"/>
      <c r="B31" s="2"/>
      <c r="C31" s="2" t="s">
        <v>114</v>
      </c>
      <c r="D31" s="3" t="s">
        <v>26</v>
      </c>
      <c r="E31" s="9">
        <v>3000000</v>
      </c>
      <c r="F31" s="9">
        <v>3000000</v>
      </c>
      <c r="G31" s="6"/>
      <c r="H31" s="24">
        <f t="shared" si="0"/>
        <v>0</v>
      </c>
    </row>
    <row r="32" spans="1:8" ht="46.5" customHeight="1">
      <c r="A32" s="13"/>
      <c r="B32" s="2"/>
      <c r="C32" s="2">
        <v>2110</v>
      </c>
      <c r="D32" s="3" t="s">
        <v>8</v>
      </c>
      <c r="E32" s="6">
        <v>41576</v>
      </c>
      <c r="F32" s="6">
        <v>93976</v>
      </c>
      <c r="G32" s="6">
        <v>14792</v>
      </c>
      <c r="H32" s="24">
        <f t="shared" si="0"/>
        <v>15.740188984421554</v>
      </c>
    </row>
    <row r="33" spans="1:8" ht="44.25" customHeight="1">
      <c r="A33" s="13"/>
      <c r="B33" s="2"/>
      <c r="C33" s="2">
        <v>2360</v>
      </c>
      <c r="D33" s="3" t="s">
        <v>27</v>
      </c>
      <c r="E33" s="9">
        <v>153000</v>
      </c>
      <c r="F33" s="9">
        <v>153000</v>
      </c>
      <c r="G33" s="6">
        <v>138183.93</v>
      </c>
      <c r="H33" s="24">
        <f t="shared" si="0"/>
        <v>90.31629411764706</v>
      </c>
    </row>
    <row r="34" spans="1:8" ht="14.25">
      <c r="A34" s="14">
        <v>710</v>
      </c>
      <c r="B34" s="4"/>
      <c r="C34" s="4"/>
      <c r="D34" s="5" t="s">
        <v>28</v>
      </c>
      <c r="E34" s="8">
        <f>E35+E37+E39+E41</f>
        <v>316670</v>
      </c>
      <c r="F34" s="8">
        <f>F35+F37+F39+F41</f>
        <v>316670</v>
      </c>
      <c r="G34" s="7">
        <f>G35+G37+G39+G41</f>
        <v>165394.07</v>
      </c>
      <c r="H34" s="24">
        <f t="shared" si="0"/>
        <v>52.22915653519436</v>
      </c>
    </row>
    <row r="35" spans="1:8" ht="15">
      <c r="A35" s="13"/>
      <c r="B35" s="2">
        <v>71012</v>
      </c>
      <c r="C35" s="2"/>
      <c r="D35" s="3" t="s">
        <v>29</v>
      </c>
      <c r="E35" s="9">
        <v>74426</v>
      </c>
      <c r="F35" s="9">
        <f>F36</f>
        <v>74426</v>
      </c>
      <c r="G35" s="6">
        <f>G36</f>
        <v>37212</v>
      </c>
      <c r="H35" s="24">
        <f t="shared" si="0"/>
        <v>49.99865638352189</v>
      </c>
    </row>
    <row r="36" spans="1:8" ht="45.75" customHeight="1">
      <c r="A36" s="13"/>
      <c r="B36" s="2"/>
      <c r="C36" s="2">
        <v>2110</v>
      </c>
      <c r="D36" s="3" t="s">
        <v>8</v>
      </c>
      <c r="E36" s="9">
        <v>74426</v>
      </c>
      <c r="F36" s="9">
        <v>74426</v>
      </c>
      <c r="G36" s="6">
        <v>37212</v>
      </c>
      <c r="H36" s="24">
        <f t="shared" si="0"/>
        <v>49.99865638352189</v>
      </c>
    </row>
    <row r="37" spans="1:8" ht="15">
      <c r="A37" s="13"/>
      <c r="B37" s="2">
        <v>71013</v>
      </c>
      <c r="C37" s="2"/>
      <c r="D37" s="3" t="s">
        <v>30</v>
      </c>
      <c r="E37" s="9">
        <v>30000</v>
      </c>
      <c r="F37" s="9">
        <f>F38</f>
        <v>30000</v>
      </c>
      <c r="G37" s="6">
        <f>G38</f>
        <v>15000</v>
      </c>
      <c r="H37" s="24">
        <f t="shared" si="0"/>
        <v>50</v>
      </c>
    </row>
    <row r="38" spans="1:8" ht="48" customHeight="1">
      <c r="A38" s="13"/>
      <c r="B38" s="2"/>
      <c r="C38" s="2">
        <v>2110</v>
      </c>
      <c r="D38" s="3" t="s">
        <v>8</v>
      </c>
      <c r="E38" s="9">
        <v>30000</v>
      </c>
      <c r="F38" s="9">
        <v>30000</v>
      </c>
      <c r="G38" s="6">
        <v>15000</v>
      </c>
      <c r="H38" s="24">
        <f t="shared" si="0"/>
        <v>50</v>
      </c>
    </row>
    <row r="39" spans="1:8" ht="15.75" thickBot="1">
      <c r="A39" s="47"/>
      <c r="B39" s="48">
        <v>71014</v>
      </c>
      <c r="C39" s="48"/>
      <c r="D39" s="49" t="s">
        <v>31</v>
      </c>
      <c r="E39" s="50">
        <v>13515</v>
      </c>
      <c r="F39" s="50">
        <f>F40</f>
        <v>13515</v>
      </c>
      <c r="G39" s="51">
        <f>G40</f>
        <v>6756</v>
      </c>
      <c r="H39" s="53">
        <f t="shared" si="0"/>
        <v>49.988901220865706</v>
      </c>
    </row>
    <row r="40" spans="1:8" ht="46.5" customHeight="1">
      <c r="A40" s="41"/>
      <c r="B40" s="42"/>
      <c r="C40" s="42">
        <v>2110</v>
      </c>
      <c r="D40" s="43" t="s">
        <v>8</v>
      </c>
      <c r="E40" s="44">
        <v>13515</v>
      </c>
      <c r="F40" s="44">
        <v>13515</v>
      </c>
      <c r="G40" s="45">
        <v>6756</v>
      </c>
      <c r="H40" s="46">
        <f t="shared" si="0"/>
        <v>49.988901220865706</v>
      </c>
    </row>
    <row r="41" spans="1:8" ht="15">
      <c r="A41" s="13"/>
      <c r="B41" s="2">
        <v>71015</v>
      </c>
      <c r="C41" s="2"/>
      <c r="D41" s="3" t="s">
        <v>32</v>
      </c>
      <c r="E41" s="9">
        <f>E42+E43+E44+E45</f>
        <v>198729</v>
      </c>
      <c r="F41" s="9">
        <f>F42+F43+F44+F45</f>
        <v>198729</v>
      </c>
      <c r="G41" s="6">
        <f>G42+G43+G44</f>
        <v>106426.07</v>
      </c>
      <c r="H41" s="24">
        <f>G41/F41*100</f>
        <v>53.553366645029165</v>
      </c>
    </row>
    <row r="42" spans="1:8" ht="15">
      <c r="A42" s="13"/>
      <c r="B42" s="2"/>
      <c r="C42" s="2" t="s">
        <v>115</v>
      </c>
      <c r="D42" s="3" t="s">
        <v>15</v>
      </c>
      <c r="E42" s="9">
        <v>15</v>
      </c>
      <c r="F42" s="9">
        <v>15</v>
      </c>
      <c r="G42" s="6">
        <v>8.38</v>
      </c>
      <c r="H42" s="24">
        <v>53.33</v>
      </c>
    </row>
    <row r="43" spans="1:8" ht="15">
      <c r="A43" s="13"/>
      <c r="B43" s="2"/>
      <c r="C43" s="2" t="s">
        <v>116</v>
      </c>
      <c r="D43" s="3" t="s">
        <v>16</v>
      </c>
      <c r="E43" s="9">
        <v>15</v>
      </c>
      <c r="F43" s="9">
        <v>15</v>
      </c>
      <c r="G43" s="6">
        <v>17.69</v>
      </c>
      <c r="H43" s="24">
        <v>120</v>
      </c>
    </row>
    <row r="44" spans="1:8" ht="48.75" customHeight="1">
      <c r="A44" s="13"/>
      <c r="B44" s="2"/>
      <c r="C44" s="2">
        <v>2110</v>
      </c>
      <c r="D44" s="3" t="s">
        <v>8</v>
      </c>
      <c r="E44" s="9">
        <v>194199</v>
      </c>
      <c r="F44" s="9">
        <v>194199</v>
      </c>
      <c r="G44" s="6">
        <v>106400</v>
      </c>
      <c r="H44" s="24">
        <f t="shared" si="0"/>
        <v>54.78915957342726</v>
      </c>
    </row>
    <row r="45" spans="1:8" ht="45.75" customHeight="1">
      <c r="A45" s="13"/>
      <c r="B45" s="2"/>
      <c r="C45" s="2">
        <v>6410</v>
      </c>
      <c r="D45" s="3" t="s">
        <v>33</v>
      </c>
      <c r="E45" s="9">
        <v>4500</v>
      </c>
      <c r="F45" s="9">
        <v>4500</v>
      </c>
      <c r="G45" s="6" t="s">
        <v>17</v>
      </c>
      <c r="H45" s="24">
        <v>0</v>
      </c>
    </row>
    <row r="46" spans="1:8" ht="14.25">
      <c r="A46" s="14">
        <v>750</v>
      </c>
      <c r="B46" s="4"/>
      <c r="C46" s="4"/>
      <c r="D46" s="5" t="s">
        <v>34</v>
      </c>
      <c r="E46" s="8">
        <f>E47+E49+E67+E69</f>
        <v>1318357</v>
      </c>
      <c r="F46" s="8">
        <f>F47+F49+F67+F69</f>
        <v>1343357</v>
      </c>
      <c r="G46" s="7">
        <f>G47+G49+G67+G69</f>
        <v>249987.16999999998</v>
      </c>
      <c r="H46" s="24">
        <f t="shared" si="0"/>
        <v>18.609138896064113</v>
      </c>
    </row>
    <row r="47" spans="1:8" ht="15">
      <c r="A47" s="13"/>
      <c r="B47" s="2">
        <v>75011</v>
      </c>
      <c r="C47" s="2"/>
      <c r="D47" s="3" t="s">
        <v>35</v>
      </c>
      <c r="E47" s="9">
        <v>152227</v>
      </c>
      <c r="F47" s="9">
        <f>F48</f>
        <v>152227</v>
      </c>
      <c r="G47" s="6">
        <f>G48</f>
        <v>82100</v>
      </c>
      <c r="H47" s="24">
        <f t="shared" si="0"/>
        <v>53.93261379387362</v>
      </c>
    </row>
    <row r="48" spans="1:8" ht="46.5" customHeight="1">
      <c r="A48" s="13"/>
      <c r="B48" s="2"/>
      <c r="C48" s="2">
        <v>2110</v>
      </c>
      <c r="D48" s="3" t="s">
        <v>8</v>
      </c>
      <c r="E48" s="9">
        <v>152227</v>
      </c>
      <c r="F48" s="9">
        <v>152227</v>
      </c>
      <c r="G48" s="6">
        <v>82100</v>
      </c>
      <c r="H48" s="24">
        <f t="shared" si="0"/>
        <v>53.93261379387362</v>
      </c>
    </row>
    <row r="49" spans="1:8" ht="15">
      <c r="A49" s="13"/>
      <c r="B49" s="2">
        <v>75020</v>
      </c>
      <c r="C49" s="2"/>
      <c r="D49" s="3" t="s">
        <v>36</v>
      </c>
      <c r="E49" s="9">
        <f>E50+E51+E53+E54+E56+E57</f>
        <v>1024130</v>
      </c>
      <c r="F49" s="9">
        <f>F50+F51+F53+F54+F56+F57+F55</f>
        <v>1049130</v>
      </c>
      <c r="G49" s="6">
        <f>G50+G51+G52+G53+G54</f>
        <v>76176</v>
      </c>
      <c r="H49" s="24">
        <f t="shared" si="0"/>
        <v>7.26087329501587</v>
      </c>
    </row>
    <row r="50" spans="1:8" ht="15">
      <c r="A50" s="13"/>
      <c r="B50" s="2"/>
      <c r="C50" s="2" t="s">
        <v>111</v>
      </c>
      <c r="D50" s="3" t="s">
        <v>14</v>
      </c>
      <c r="E50" s="9">
        <v>5000</v>
      </c>
      <c r="F50" s="9">
        <v>5000</v>
      </c>
      <c r="G50" s="6">
        <v>2594</v>
      </c>
      <c r="H50" s="24">
        <f t="shared" si="0"/>
        <v>51.88</v>
      </c>
    </row>
    <row r="51" spans="1:8" ht="47.25" customHeight="1">
      <c r="A51" s="13"/>
      <c r="B51" s="2"/>
      <c r="C51" s="2" t="s">
        <v>112</v>
      </c>
      <c r="D51" s="3" t="s">
        <v>37</v>
      </c>
      <c r="E51" s="9">
        <v>106000</v>
      </c>
      <c r="F51" s="9">
        <v>106000</v>
      </c>
      <c r="G51" s="6">
        <v>59137</v>
      </c>
      <c r="H51" s="24">
        <f t="shared" si="0"/>
        <v>55.78962264150943</v>
      </c>
    </row>
    <row r="52" spans="1:8" ht="15" customHeight="1">
      <c r="A52" s="13"/>
      <c r="B52" s="2"/>
      <c r="C52" s="2" t="s">
        <v>113</v>
      </c>
      <c r="D52" s="3" t="s">
        <v>66</v>
      </c>
      <c r="E52" s="6" t="s">
        <v>17</v>
      </c>
      <c r="F52" s="6" t="s">
        <v>17</v>
      </c>
      <c r="G52" s="6">
        <v>256</v>
      </c>
      <c r="H52" s="24">
        <v>0</v>
      </c>
    </row>
    <row r="53" spans="1:8" ht="13.5" customHeight="1">
      <c r="A53" s="13"/>
      <c r="B53" s="2"/>
      <c r="C53" s="2" t="s">
        <v>115</v>
      </c>
      <c r="D53" s="3" t="s">
        <v>15</v>
      </c>
      <c r="E53" s="9">
        <v>35000</v>
      </c>
      <c r="F53" s="9">
        <v>35000</v>
      </c>
      <c r="G53" s="6">
        <v>6546</v>
      </c>
      <c r="H53" s="24">
        <f t="shared" si="0"/>
        <v>18.702857142857145</v>
      </c>
    </row>
    <row r="54" spans="1:8" ht="15" customHeight="1">
      <c r="A54" s="13"/>
      <c r="B54" s="2"/>
      <c r="C54" s="2" t="s">
        <v>116</v>
      </c>
      <c r="D54" s="3" t="s">
        <v>16</v>
      </c>
      <c r="E54" s="9">
        <v>10000</v>
      </c>
      <c r="F54" s="9">
        <v>10000</v>
      </c>
      <c r="G54" s="6">
        <v>7643</v>
      </c>
      <c r="H54" s="26">
        <f>G54/F54*100</f>
        <v>76.42999999999999</v>
      </c>
    </row>
    <row r="55" spans="1:8" ht="48.75" customHeight="1" thickBot="1">
      <c r="A55" s="47"/>
      <c r="B55" s="48"/>
      <c r="C55" s="48">
        <v>6260</v>
      </c>
      <c r="D55" s="49" t="s">
        <v>138</v>
      </c>
      <c r="E55" s="50"/>
      <c r="F55" s="50">
        <v>25000</v>
      </c>
      <c r="G55" s="51"/>
      <c r="H55" s="52"/>
    </row>
    <row r="56" spans="1:8" ht="90.75" customHeight="1">
      <c r="A56" s="41"/>
      <c r="B56" s="42"/>
      <c r="C56" s="42">
        <v>6298</v>
      </c>
      <c r="D56" s="43" t="s">
        <v>132</v>
      </c>
      <c r="E56" s="45">
        <v>765997</v>
      </c>
      <c r="F56" s="45">
        <v>765997</v>
      </c>
      <c r="G56" s="45"/>
      <c r="H56" s="46">
        <v>0</v>
      </c>
    </row>
    <row r="57" spans="1:8" ht="88.5" customHeight="1">
      <c r="A57" s="13"/>
      <c r="B57" s="2"/>
      <c r="C57" s="2">
        <v>6439</v>
      </c>
      <c r="D57" s="3" t="s">
        <v>124</v>
      </c>
      <c r="E57" s="6">
        <v>102133</v>
      </c>
      <c r="F57" s="6">
        <v>102133</v>
      </c>
      <c r="G57" s="6"/>
      <c r="H57" s="26">
        <v>0</v>
      </c>
    </row>
    <row r="58" spans="1:8" ht="18.75" customHeight="1" hidden="1" thickBot="1">
      <c r="A58" s="13"/>
      <c r="B58" s="2"/>
      <c r="C58" s="2">
        <v>970</v>
      </c>
      <c r="D58" s="3" t="s">
        <v>16</v>
      </c>
      <c r="E58" s="9" t="s">
        <v>6</v>
      </c>
      <c r="F58" s="9"/>
      <c r="G58" s="6"/>
      <c r="H58" s="25"/>
    </row>
    <row r="59" spans="1:8" ht="30.75" customHeight="1" hidden="1" thickBot="1">
      <c r="A59" s="13"/>
      <c r="B59" s="2"/>
      <c r="C59" s="2">
        <v>2127</v>
      </c>
      <c r="D59" s="3" t="s">
        <v>38</v>
      </c>
      <c r="E59" s="9"/>
      <c r="F59" s="9"/>
      <c r="G59" s="6"/>
      <c r="H59" s="25"/>
    </row>
    <row r="60" spans="1:8" ht="60.75" customHeight="1" hidden="1" thickBot="1">
      <c r="A60" s="13"/>
      <c r="B60" s="2"/>
      <c r="C60" s="2">
        <v>6260</v>
      </c>
      <c r="D60" s="3" t="s">
        <v>18</v>
      </c>
      <c r="E60" s="9"/>
      <c r="F60" s="9"/>
      <c r="G60" s="6"/>
      <c r="H60" s="25"/>
    </row>
    <row r="61" spans="1:8" ht="409.5" customHeight="1" hidden="1">
      <c r="A61" s="66"/>
      <c r="B61" s="67"/>
      <c r="C61" s="67">
        <v>6298</v>
      </c>
      <c r="D61" s="68" t="s">
        <v>39</v>
      </c>
      <c r="E61" s="9"/>
      <c r="F61" s="9"/>
      <c r="G61" s="64"/>
      <c r="H61" s="69"/>
    </row>
    <row r="62" spans="1:8" ht="15" hidden="1">
      <c r="A62" s="66"/>
      <c r="B62" s="67"/>
      <c r="C62" s="67"/>
      <c r="D62" s="68"/>
      <c r="E62" s="9"/>
      <c r="F62" s="9"/>
      <c r="G62" s="64"/>
      <c r="H62" s="69"/>
    </row>
    <row r="63" spans="1:8" ht="15" hidden="1">
      <c r="A63" s="66"/>
      <c r="B63" s="67"/>
      <c r="C63" s="67"/>
      <c r="D63" s="68"/>
      <c r="E63" s="9"/>
      <c r="F63" s="9"/>
      <c r="G63" s="64"/>
      <c r="H63" s="69"/>
    </row>
    <row r="64" spans="1:8" ht="15" hidden="1">
      <c r="A64" s="66"/>
      <c r="B64" s="67"/>
      <c r="C64" s="67"/>
      <c r="D64" s="68"/>
      <c r="E64" s="9"/>
      <c r="F64" s="9"/>
      <c r="G64" s="64"/>
      <c r="H64" s="69"/>
    </row>
    <row r="65" spans="1:8" ht="15" hidden="1">
      <c r="A65" s="66"/>
      <c r="B65" s="67"/>
      <c r="C65" s="67"/>
      <c r="D65" s="68"/>
      <c r="E65" s="9"/>
      <c r="F65" s="9"/>
      <c r="G65" s="64"/>
      <c r="H65" s="69"/>
    </row>
    <row r="66" spans="1:8" ht="15" hidden="1">
      <c r="A66" s="66"/>
      <c r="B66" s="67"/>
      <c r="C66" s="67"/>
      <c r="D66" s="68"/>
      <c r="E66" s="9" t="s">
        <v>40</v>
      </c>
      <c r="F66" s="9"/>
      <c r="G66" s="64"/>
      <c r="H66" s="69"/>
    </row>
    <row r="67" spans="1:8" ht="14.25" customHeight="1">
      <c r="A67" s="13"/>
      <c r="B67" s="2">
        <v>75045</v>
      </c>
      <c r="C67" s="2"/>
      <c r="D67" s="3" t="s">
        <v>41</v>
      </c>
      <c r="E67" s="9">
        <v>60000</v>
      </c>
      <c r="F67" s="9">
        <f>F68</f>
        <v>60000</v>
      </c>
      <c r="G67" s="6">
        <f>G68</f>
        <v>60000</v>
      </c>
      <c r="H67" s="26">
        <f aca="true" t="shared" si="1" ref="H67:H82">G67/F67*100</f>
        <v>100</v>
      </c>
    </row>
    <row r="68" spans="1:8" ht="45" customHeight="1">
      <c r="A68" s="13"/>
      <c r="B68" s="2"/>
      <c r="C68" s="2">
        <v>2110</v>
      </c>
      <c r="D68" s="3" t="s">
        <v>8</v>
      </c>
      <c r="E68" s="9">
        <v>60000</v>
      </c>
      <c r="F68" s="9">
        <v>60000</v>
      </c>
      <c r="G68" s="6">
        <v>60000</v>
      </c>
      <c r="H68" s="26">
        <f t="shared" si="1"/>
        <v>100</v>
      </c>
    </row>
    <row r="69" spans="1:8" ht="15" customHeight="1">
      <c r="A69" s="13"/>
      <c r="B69" s="2">
        <v>75075</v>
      </c>
      <c r="C69" s="2"/>
      <c r="D69" s="3" t="s">
        <v>123</v>
      </c>
      <c r="E69" s="9">
        <v>82000</v>
      </c>
      <c r="F69" s="9">
        <f>F70</f>
        <v>82000</v>
      </c>
      <c r="G69" s="6">
        <f>G70</f>
        <v>31711.17</v>
      </c>
      <c r="H69" s="26">
        <f t="shared" si="1"/>
        <v>38.672158536585364</v>
      </c>
    </row>
    <row r="70" spans="1:8" ht="45" customHeight="1">
      <c r="A70" s="13"/>
      <c r="B70" s="2"/>
      <c r="C70" s="2">
        <v>2310</v>
      </c>
      <c r="D70" s="3" t="s">
        <v>63</v>
      </c>
      <c r="E70" s="9">
        <v>82000</v>
      </c>
      <c r="F70" s="9">
        <v>82000</v>
      </c>
      <c r="G70" s="6">
        <v>31711.17</v>
      </c>
      <c r="H70" s="26">
        <f t="shared" si="1"/>
        <v>38.672158536585364</v>
      </c>
    </row>
    <row r="71" spans="1:8" ht="14.25">
      <c r="A71" s="14">
        <v>752</v>
      </c>
      <c r="B71" s="4"/>
      <c r="C71" s="4"/>
      <c r="D71" s="5" t="s">
        <v>42</v>
      </c>
      <c r="E71" s="8">
        <v>500</v>
      </c>
      <c r="F71" s="8">
        <v>500</v>
      </c>
      <c r="G71" s="7">
        <v>500</v>
      </c>
      <c r="H71" s="26">
        <f t="shared" si="1"/>
        <v>100</v>
      </c>
    </row>
    <row r="72" spans="1:8" ht="15">
      <c r="A72" s="13"/>
      <c r="B72" s="2">
        <v>75212</v>
      </c>
      <c r="C72" s="2"/>
      <c r="D72" s="3" t="s">
        <v>43</v>
      </c>
      <c r="E72" s="9">
        <v>500</v>
      </c>
      <c r="F72" s="9">
        <v>500</v>
      </c>
      <c r="G72" s="6">
        <v>500</v>
      </c>
      <c r="H72" s="26">
        <f t="shared" si="1"/>
        <v>100</v>
      </c>
    </row>
    <row r="73" spans="1:8" ht="46.5" customHeight="1">
      <c r="A73" s="13"/>
      <c r="B73" s="2"/>
      <c r="C73" s="2">
        <v>2110</v>
      </c>
      <c r="D73" s="3" t="s">
        <v>8</v>
      </c>
      <c r="E73" s="9">
        <v>500</v>
      </c>
      <c r="F73" s="9">
        <v>500</v>
      </c>
      <c r="G73" s="6">
        <v>500</v>
      </c>
      <c r="H73" s="26">
        <f t="shared" si="1"/>
        <v>100</v>
      </c>
    </row>
    <row r="74" spans="1:8" ht="58.5" customHeight="1" thickBot="1">
      <c r="A74" s="55">
        <v>756</v>
      </c>
      <c r="B74" s="56"/>
      <c r="C74" s="56"/>
      <c r="D74" s="57" t="s">
        <v>45</v>
      </c>
      <c r="E74" s="58">
        <f>E75+E77</f>
        <v>7221597</v>
      </c>
      <c r="F74" s="58">
        <f>F75+F77</f>
        <v>7221597</v>
      </c>
      <c r="G74" s="59">
        <f>G75+G77</f>
        <v>3139700.76</v>
      </c>
      <c r="H74" s="52">
        <f t="shared" si="1"/>
        <v>43.47654348477214</v>
      </c>
    </row>
    <row r="75" spans="1:8" ht="29.25" customHeight="1">
      <c r="A75" s="41"/>
      <c r="B75" s="42">
        <v>75618</v>
      </c>
      <c r="C75" s="42"/>
      <c r="D75" s="43" t="s">
        <v>46</v>
      </c>
      <c r="E75" s="44">
        <v>2100000</v>
      </c>
      <c r="F75" s="44">
        <f>F76</f>
        <v>2100000</v>
      </c>
      <c r="G75" s="45">
        <v>882691</v>
      </c>
      <c r="H75" s="46">
        <f t="shared" si="1"/>
        <v>42.03290476190476</v>
      </c>
    </row>
    <row r="76" spans="1:8" ht="17.25" customHeight="1">
      <c r="A76" s="13"/>
      <c r="B76" s="2"/>
      <c r="C76" s="2" t="s">
        <v>108</v>
      </c>
      <c r="D76" s="3" t="s">
        <v>47</v>
      </c>
      <c r="E76" s="9">
        <v>2100000</v>
      </c>
      <c r="F76" s="9">
        <v>2100000</v>
      </c>
      <c r="G76" s="6">
        <v>882691</v>
      </c>
      <c r="H76" s="26">
        <f t="shared" si="1"/>
        <v>42.03290476190476</v>
      </c>
    </row>
    <row r="77" spans="1:8" ht="29.25" customHeight="1">
      <c r="A77" s="13"/>
      <c r="B77" s="2">
        <v>75622</v>
      </c>
      <c r="C77" s="2"/>
      <c r="D77" s="3" t="s">
        <v>48</v>
      </c>
      <c r="E77" s="9">
        <v>5121597</v>
      </c>
      <c r="F77" s="9">
        <f>F78+F79</f>
        <v>5121597</v>
      </c>
      <c r="G77" s="6">
        <f>G78+G79</f>
        <v>2257009.76</v>
      </c>
      <c r="H77" s="26">
        <f t="shared" si="1"/>
        <v>44.06847629752985</v>
      </c>
    </row>
    <row r="78" spans="1:8" ht="15">
      <c r="A78" s="13"/>
      <c r="B78" s="2"/>
      <c r="C78" s="2" t="s">
        <v>117</v>
      </c>
      <c r="D78" s="3" t="s">
        <v>49</v>
      </c>
      <c r="E78" s="9">
        <v>5000000</v>
      </c>
      <c r="F78" s="9">
        <v>5000000</v>
      </c>
      <c r="G78" s="6">
        <v>2190332</v>
      </c>
      <c r="H78" s="26">
        <f t="shared" si="1"/>
        <v>43.80664</v>
      </c>
    </row>
    <row r="79" spans="1:8" ht="15">
      <c r="A79" s="13"/>
      <c r="B79" s="2"/>
      <c r="C79" s="2" t="s">
        <v>118</v>
      </c>
      <c r="D79" s="3" t="s">
        <v>50</v>
      </c>
      <c r="E79" s="9">
        <v>121597</v>
      </c>
      <c r="F79" s="9">
        <v>121597</v>
      </c>
      <c r="G79" s="6">
        <v>66677.76</v>
      </c>
      <c r="H79" s="26">
        <f t="shared" si="1"/>
        <v>54.83503704861139</v>
      </c>
    </row>
    <row r="80" spans="1:8" ht="14.25">
      <c r="A80" s="14">
        <v>758</v>
      </c>
      <c r="B80" s="4"/>
      <c r="C80" s="4"/>
      <c r="D80" s="5" t="s">
        <v>51</v>
      </c>
      <c r="E80" s="8">
        <f>E81+E85+E87</f>
        <v>15127333</v>
      </c>
      <c r="F80" s="8">
        <f>F81+F85+F87</f>
        <v>14224638</v>
      </c>
      <c r="G80" s="7">
        <f>G81+G85+G87</f>
        <v>8389506</v>
      </c>
      <c r="H80" s="26">
        <f t="shared" si="1"/>
        <v>58.97869597806286</v>
      </c>
    </row>
    <row r="81" spans="1:8" ht="28.5" customHeight="1">
      <c r="A81" s="13"/>
      <c r="B81" s="2">
        <v>75801</v>
      </c>
      <c r="C81" s="2"/>
      <c r="D81" s="3" t="s">
        <v>52</v>
      </c>
      <c r="E81" s="9">
        <v>11971582</v>
      </c>
      <c r="F81" s="9">
        <f>F82</f>
        <v>11068950</v>
      </c>
      <c r="G81" s="6">
        <f>G82</f>
        <v>6811662</v>
      </c>
      <c r="H81" s="26">
        <f t="shared" si="1"/>
        <v>61.5384657081295</v>
      </c>
    </row>
    <row r="82" spans="1:8" ht="15">
      <c r="A82" s="13"/>
      <c r="B82" s="2"/>
      <c r="C82" s="2">
        <v>2920</v>
      </c>
      <c r="D82" s="3" t="s">
        <v>53</v>
      </c>
      <c r="E82" s="9">
        <v>11971582</v>
      </c>
      <c r="F82" s="9">
        <v>11068950</v>
      </c>
      <c r="G82" s="6">
        <v>6811662</v>
      </c>
      <c r="H82" s="26">
        <f t="shared" si="1"/>
        <v>61.5384657081295</v>
      </c>
    </row>
    <row r="83" spans="1:8" ht="30">
      <c r="A83" s="13"/>
      <c r="B83" s="2">
        <v>75802</v>
      </c>
      <c r="C83" s="2"/>
      <c r="D83" s="3" t="s">
        <v>126</v>
      </c>
      <c r="E83" s="6" t="s">
        <v>17</v>
      </c>
      <c r="F83" s="6" t="s">
        <v>17</v>
      </c>
      <c r="G83" s="6" t="s">
        <v>17</v>
      </c>
      <c r="H83" s="26">
        <v>0</v>
      </c>
    </row>
    <row r="84" spans="1:8" ht="15">
      <c r="A84" s="13"/>
      <c r="B84" s="2"/>
      <c r="C84" s="2">
        <v>2760</v>
      </c>
      <c r="D84" s="3" t="s">
        <v>127</v>
      </c>
      <c r="E84" s="6" t="s">
        <v>17</v>
      </c>
      <c r="F84" s="6" t="s">
        <v>17</v>
      </c>
      <c r="G84" s="6" t="s">
        <v>17</v>
      </c>
      <c r="H84" s="26">
        <v>0</v>
      </c>
    </row>
    <row r="85" spans="1:8" ht="15">
      <c r="A85" s="13"/>
      <c r="B85" s="2">
        <v>75803</v>
      </c>
      <c r="C85" s="2"/>
      <c r="D85" s="3" t="s">
        <v>54</v>
      </c>
      <c r="E85" s="9">
        <v>2003556</v>
      </c>
      <c r="F85" s="9">
        <f>F86</f>
        <v>2003556</v>
      </c>
      <c r="G85" s="6">
        <f>G86</f>
        <v>1001778</v>
      </c>
      <c r="H85" s="26">
        <f aca="true" t="shared" si="2" ref="H85:H93">G85/F85*100</f>
        <v>50</v>
      </c>
    </row>
    <row r="86" spans="1:8" ht="15">
      <c r="A86" s="13"/>
      <c r="B86" s="2"/>
      <c r="C86" s="2">
        <v>2920</v>
      </c>
      <c r="D86" s="3" t="s">
        <v>53</v>
      </c>
      <c r="E86" s="9">
        <v>2003556</v>
      </c>
      <c r="F86" s="9">
        <v>2003556</v>
      </c>
      <c r="G86" s="6">
        <v>1001778</v>
      </c>
      <c r="H86" s="26">
        <f t="shared" si="2"/>
        <v>50</v>
      </c>
    </row>
    <row r="87" spans="1:8" ht="15">
      <c r="A87" s="13"/>
      <c r="B87" s="2">
        <v>75832</v>
      </c>
      <c r="C87" s="3"/>
      <c r="D87" s="3" t="s">
        <v>55</v>
      </c>
      <c r="E87" s="9">
        <v>1152195</v>
      </c>
      <c r="F87" s="9">
        <f>F88</f>
        <v>1152132</v>
      </c>
      <c r="G87" s="6">
        <f>G88</f>
        <v>576066</v>
      </c>
      <c r="H87" s="26">
        <f t="shared" si="2"/>
        <v>50</v>
      </c>
    </row>
    <row r="88" spans="1:8" ht="15">
      <c r="A88" s="13"/>
      <c r="B88" s="2"/>
      <c r="C88" s="2">
        <v>2920</v>
      </c>
      <c r="D88" s="3" t="s">
        <v>53</v>
      </c>
      <c r="E88" s="9">
        <v>1152195</v>
      </c>
      <c r="F88" s="9">
        <v>1152132</v>
      </c>
      <c r="G88" s="6">
        <v>576066</v>
      </c>
      <c r="H88" s="26">
        <f t="shared" si="2"/>
        <v>50</v>
      </c>
    </row>
    <row r="89" spans="1:8" ht="14.25">
      <c r="A89" s="14">
        <v>801</v>
      </c>
      <c r="B89" s="4"/>
      <c r="C89" s="4"/>
      <c r="D89" s="5" t="s">
        <v>56</v>
      </c>
      <c r="E89" s="8">
        <f>E90+E93+E99+E101+E103+E108+E114+E116</f>
        <v>3186731</v>
      </c>
      <c r="F89" s="8">
        <f>F90+F93+F99+F101+F103+F108+F114+F116</f>
        <v>3222077</v>
      </c>
      <c r="G89" s="7">
        <f>G90+G93+G99+G101+G103+G108+G116</f>
        <v>1796233.71</v>
      </c>
      <c r="H89" s="26">
        <f t="shared" si="2"/>
        <v>55.74769659446376</v>
      </c>
    </row>
    <row r="90" spans="1:8" ht="15">
      <c r="A90" s="13"/>
      <c r="B90" s="2">
        <v>80102</v>
      </c>
      <c r="C90" s="2"/>
      <c r="D90" s="3" t="s">
        <v>57</v>
      </c>
      <c r="E90" s="9">
        <v>290</v>
      </c>
      <c r="F90" s="9">
        <f>F91+F92</f>
        <v>290</v>
      </c>
      <c r="G90" s="6">
        <f>G91+G92</f>
        <v>39.65</v>
      </c>
      <c r="H90" s="26">
        <v>13.79</v>
      </c>
    </row>
    <row r="91" spans="1:8" ht="15">
      <c r="A91" s="13"/>
      <c r="B91" s="2"/>
      <c r="C91" s="2" t="s">
        <v>115</v>
      </c>
      <c r="D91" s="3" t="s">
        <v>15</v>
      </c>
      <c r="E91" s="9">
        <v>250</v>
      </c>
      <c r="F91" s="9">
        <v>250</v>
      </c>
      <c r="G91" s="6">
        <v>8.65</v>
      </c>
      <c r="H91" s="26">
        <v>3.6</v>
      </c>
    </row>
    <row r="92" spans="1:8" ht="15">
      <c r="A92" s="13"/>
      <c r="B92" s="2"/>
      <c r="C92" s="2" t="s">
        <v>116</v>
      </c>
      <c r="D92" s="3" t="s">
        <v>16</v>
      </c>
      <c r="E92" s="9">
        <v>40</v>
      </c>
      <c r="F92" s="9">
        <v>40</v>
      </c>
      <c r="G92" s="6">
        <v>31</v>
      </c>
      <c r="H92" s="26">
        <f t="shared" si="2"/>
        <v>77.5</v>
      </c>
    </row>
    <row r="93" spans="1:8" ht="16.5" customHeight="1">
      <c r="A93" s="66"/>
      <c r="B93" s="67">
        <v>80110</v>
      </c>
      <c r="C93" s="67"/>
      <c r="D93" s="68" t="s">
        <v>58</v>
      </c>
      <c r="E93" s="63">
        <v>3091115</v>
      </c>
      <c r="F93" s="9">
        <f>F95+F96+F97+F98</f>
        <v>3129561</v>
      </c>
      <c r="G93" s="64">
        <f>G95+G96+G97+G98</f>
        <v>1759779.77</v>
      </c>
      <c r="H93" s="65">
        <f t="shared" si="2"/>
        <v>56.230882542311846</v>
      </c>
    </row>
    <row r="94" spans="1:8" ht="12.75" customHeight="1" hidden="1">
      <c r="A94" s="66"/>
      <c r="B94" s="67"/>
      <c r="C94" s="67"/>
      <c r="D94" s="68"/>
      <c r="E94" s="63"/>
      <c r="F94" s="9"/>
      <c r="G94" s="64"/>
      <c r="H94" s="65"/>
    </row>
    <row r="95" spans="1:8" ht="61.5" customHeight="1">
      <c r="A95" s="13"/>
      <c r="B95" s="2"/>
      <c r="C95" s="2" t="s">
        <v>112</v>
      </c>
      <c r="D95" s="3" t="s">
        <v>59</v>
      </c>
      <c r="E95" s="9">
        <v>5530</v>
      </c>
      <c r="F95" s="9">
        <v>10512</v>
      </c>
      <c r="G95" s="6">
        <v>8677.16</v>
      </c>
      <c r="H95" s="26">
        <f>G95/F95*100</f>
        <v>82.54528158295281</v>
      </c>
    </row>
    <row r="96" spans="1:8" ht="15">
      <c r="A96" s="13"/>
      <c r="B96" s="2"/>
      <c r="C96" s="2" t="s">
        <v>115</v>
      </c>
      <c r="D96" s="3" t="s">
        <v>15</v>
      </c>
      <c r="E96" s="9">
        <v>40</v>
      </c>
      <c r="F96" s="9">
        <v>40</v>
      </c>
      <c r="G96" s="6">
        <v>35.75</v>
      </c>
      <c r="H96" s="26">
        <v>90</v>
      </c>
    </row>
    <row r="97" spans="1:8" ht="15.75" thickBot="1">
      <c r="A97" s="47"/>
      <c r="B97" s="48"/>
      <c r="C97" s="48" t="s">
        <v>116</v>
      </c>
      <c r="D97" s="49" t="s">
        <v>16</v>
      </c>
      <c r="E97" s="50">
        <v>180</v>
      </c>
      <c r="F97" s="50">
        <v>180</v>
      </c>
      <c r="G97" s="51">
        <v>186.86</v>
      </c>
      <c r="H97" s="52">
        <v>103.88</v>
      </c>
    </row>
    <row r="98" spans="1:8" ht="29.25" customHeight="1">
      <c r="A98" s="41"/>
      <c r="B98" s="42"/>
      <c r="C98" s="42">
        <v>2310</v>
      </c>
      <c r="D98" s="43" t="s">
        <v>60</v>
      </c>
      <c r="E98" s="44">
        <v>3085365</v>
      </c>
      <c r="F98" s="44">
        <v>3118829</v>
      </c>
      <c r="G98" s="45">
        <v>1750880</v>
      </c>
      <c r="H98" s="46">
        <f aca="true" t="shared" si="3" ref="H98:H126">G98/F98*100</f>
        <v>56.13901884329022</v>
      </c>
    </row>
    <row r="99" spans="1:8" ht="15">
      <c r="A99" s="13"/>
      <c r="B99" s="2">
        <v>80111</v>
      </c>
      <c r="C99" s="2"/>
      <c r="D99" s="3" t="s">
        <v>61</v>
      </c>
      <c r="E99" s="9">
        <v>50</v>
      </c>
      <c r="F99" s="9">
        <f>F100</f>
        <v>50</v>
      </c>
      <c r="G99" s="6">
        <f>G100</f>
        <v>31</v>
      </c>
      <c r="H99" s="26">
        <f t="shared" si="3"/>
        <v>62</v>
      </c>
    </row>
    <row r="100" spans="1:8" ht="15">
      <c r="A100" s="13"/>
      <c r="B100" s="2"/>
      <c r="C100" s="2" t="s">
        <v>116</v>
      </c>
      <c r="D100" s="3" t="s">
        <v>16</v>
      </c>
      <c r="E100" s="9">
        <v>50</v>
      </c>
      <c r="F100" s="9">
        <v>50</v>
      </c>
      <c r="G100" s="6">
        <v>31</v>
      </c>
      <c r="H100" s="26">
        <f t="shared" si="3"/>
        <v>62</v>
      </c>
    </row>
    <row r="101" spans="1:8" ht="15">
      <c r="A101" s="13"/>
      <c r="B101" s="2">
        <v>80113</v>
      </c>
      <c r="C101" s="2"/>
      <c r="D101" s="3" t="s">
        <v>62</v>
      </c>
      <c r="E101" s="9">
        <v>33900</v>
      </c>
      <c r="F101" s="9">
        <f>F102</f>
        <v>28900</v>
      </c>
      <c r="G101" s="6">
        <f>G102</f>
        <v>7492.92</v>
      </c>
      <c r="H101" s="26">
        <f t="shared" si="3"/>
        <v>25.927058823529414</v>
      </c>
    </row>
    <row r="102" spans="1:8" ht="45.75" customHeight="1">
      <c r="A102" s="13"/>
      <c r="B102" s="2"/>
      <c r="C102" s="2">
        <v>2310</v>
      </c>
      <c r="D102" s="3" t="s">
        <v>63</v>
      </c>
      <c r="E102" s="9">
        <v>33900</v>
      </c>
      <c r="F102" s="9">
        <v>28900</v>
      </c>
      <c r="G102" s="6">
        <v>7492.92</v>
      </c>
      <c r="H102" s="26">
        <f t="shared" si="3"/>
        <v>25.927058823529414</v>
      </c>
    </row>
    <row r="103" spans="1:8" ht="15">
      <c r="A103" s="13"/>
      <c r="B103" s="2">
        <v>80120</v>
      </c>
      <c r="C103" s="2"/>
      <c r="D103" s="3" t="s">
        <v>64</v>
      </c>
      <c r="E103" s="9">
        <v>3700</v>
      </c>
      <c r="F103" s="9">
        <f>F104+F105+F106+F107</f>
        <v>3700</v>
      </c>
      <c r="G103" s="6">
        <f>G105+G106+G107+G104</f>
        <v>3567.62</v>
      </c>
      <c r="H103" s="26">
        <f t="shared" si="3"/>
        <v>96.42216216216217</v>
      </c>
    </row>
    <row r="104" spans="1:8" ht="15">
      <c r="A104" s="13"/>
      <c r="B104" s="2"/>
      <c r="C104" s="2" t="s">
        <v>111</v>
      </c>
      <c r="D104" s="3" t="s">
        <v>14</v>
      </c>
      <c r="E104" s="9">
        <v>50</v>
      </c>
      <c r="F104" s="9">
        <v>50</v>
      </c>
      <c r="G104" s="6">
        <v>170</v>
      </c>
      <c r="H104" s="26">
        <f t="shared" si="3"/>
        <v>340</v>
      </c>
    </row>
    <row r="105" spans="1:8" ht="63" customHeight="1">
      <c r="A105" s="13"/>
      <c r="B105" s="2"/>
      <c r="C105" s="2" t="s">
        <v>112</v>
      </c>
      <c r="D105" s="3" t="s">
        <v>59</v>
      </c>
      <c r="E105" s="9">
        <v>2480</v>
      </c>
      <c r="F105" s="9">
        <v>2480</v>
      </c>
      <c r="G105" s="6">
        <v>2602.52</v>
      </c>
      <c r="H105" s="26">
        <f t="shared" si="3"/>
        <v>104.94032258064516</v>
      </c>
    </row>
    <row r="106" spans="1:8" ht="15">
      <c r="A106" s="13"/>
      <c r="B106" s="2"/>
      <c r="C106" s="2" t="s">
        <v>115</v>
      </c>
      <c r="D106" s="3" t="s">
        <v>15</v>
      </c>
      <c r="E106" s="9">
        <v>520</v>
      </c>
      <c r="F106" s="9">
        <v>520</v>
      </c>
      <c r="G106" s="6">
        <v>198.69</v>
      </c>
      <c r="H106" s="26">
        <v>38.26</v>
      </c>
    </row>
    <row r="107" spans="1:8" ht="15">
      <c r="A107" s="13"/>
      <c r="B107" s="2"/>
      <c r="C107" s="2" t="s">
        <v>116</v>
      </c>
      <c r="D107" s="3" t="s">
        <v>16</v>
      </c>
      <c r="E107" s="9">
        <v>650</v>
      </c>
      <c r="F107" s="9">
        <v>650</v>
      </c>
      <c r="G107" s="6">
        <v>596.41</v>
      </c>
      <c r="H107" s="26">
        <v>91.69</v>
      </c>
    </row>
    <row r="108" spans="1:8" ht="15">
      <c r="A108" s="13"/>
      <c r="B108" s="2">
        <v>80130</v>
      </c>
      <c r="C108" s="2"/>
      <c r="D108" s="3" t="s">
        <v>65</v>
      </c>
      <c r="E108" s="9">
        <v>28250</v>
      </c>
      <c r="F108" s="9">
        <f>F109+F110+F111+F112+F113</f>
        <v>30150</v>
      </c>
      <c r="G108" s="6">
        <f>SUM(G109:G113)</f>
        <v>15834</v>
      </c>
      <c r="H108" s="26">
        <f t="shared" si="3"/>
        <v>52.517412935323385</v>
      </c>
    </row>
    <row r="109" spans="1:8" ht="15">
      <c r="A109" s="13"/>
      <c r="B109" s="2"/>
      <c r="C109" s="2" t="s">
        <v>111</v>
      </c>
      <c r="D109" s="3" t="s">
        <v>14</v>
      </c>
      <c r="E109" s="9">
        <v>400</v>
      </c>
      <c r="F109" s="9">
        <v>400</v>
      </c>
      <c r="G109" s="6">
        <v>448</v>
      </c>
      <c r="H109" s="26">
        <f t="shared" si="3"/>
        <v>112.00000000000001</v>
      </c>
    </row>
    <row r="110" spans="1:8" ht="60" customHeight="1">
      <c r="A110" s="13"/>
      <c r="B110" s="2"/>
      <c r="C110" s="2" t="s">
        <v>112</v>
      </c>
      <c r="D110" s="3" t="s">
        <v>59</v>
      </c>
      <c r="E110" s="9">
        <v>26000</v>
      </c>
      <c r="F110" s="9">
        <v>27900</v>
      </c>
      <c r="G110" s="6">
        <v>12684</v>
      </c>
      <c r="H110" s="26">
        <f t="shared" si="3"/>
        <v>45.462365591397855</v>
      </c>
    </row>
    <row r="111" spans="1:8" ht="15">
      <c r="A111" s="13"/>
      <c r="B111" s="2"/>
      <c r="C111" s="2" t="s">
        <v>113</v>
      </c>
      <c r="D111" s="3" t="s">
        <v>66</v>
      </c>
      <c r="E111" s="9">
        <v>1100</v>
      </c>
      <c r="F111" s="9">
        <v>1100</v>
      </c>
      <c r="G111" s="6">
        <v>547</v>
      </c>
      <c r="H111" s="26">
        <f t="shared" si="3"/>
        <v>49.72727272727273</v>
      </c>
    </row>
    <row r="112" spans="1:8" ht="15">
      <c r="A112" s="13"/>
      <c r="B112" s="2"/>
      <c r="C112" s="2" t="s">
        <v>115</v>
      </c>
      <c r="D112" s="3" t="s">
        <v>15</v>
      </c>
      <c r="E112" s="9">
        <v>500</v>
      </c>
      <c r="F112" s="9">
        <v>500</v>
      </c>
      <c r="G112" s="6">
        <v>168</v>
      </c>
      <c r="H112" s="26">
        <v>33.52</v>
      </c>
    </row>
    <row r="113" spans="1:8" ht="15">
      <c r="A113" s="13"/>
      <c r="B113" s="2"/>
      <c r="C113" s="2" t="s">
        <v>116</v>
      </c>
      <c r="D113" s="3" t="s">
        <v>16</v>
      </c>
      <c r="E113" s="9">
        <v>250</v>
      </c>
      <c r="F113" s="9">
        <v>250</v>
      </c>
      <c r="G113" s="6">
        <v>1987</v>
      </c>
      <c r="H113" s="26">
        <v>794.76</v>
      </c>
    </row>
    <row r="114" spans="1:8" ht="15">
      <c r="A114" s="13"/>
      <c r="B114" s="2">
        <v>80146</v>
      </c>
      <c r="C114" s="2"/>
      <c r="D114" s="3" t="s">
        <v>68</v>
      </c>
      <c r="E114" s="9">
        <v>17201</v>
      </c>
      <c r="F114" s="9">
        <v>17201</v>
      </c>
      <c r="G114" s="6" t="s">
        <v>17</v>
      </c>
      <c r="H114" s="26">
        <v>0</v>
      </c>
    </row>
    <row r="115" spans="1:8" ht="30.75" customHeight="1">
      <c r="A115" s="13"/>
      <c r="B115" s="2"/>
      <c r="C115" s="2">
        <v>2310</v>
      </c>
      <c r="D115" s="3" t="s">
        <v>69</v>
      </c>
      <c r="E115" s="9">
        <v>17201</v>
      </c>
      <c r="F115" s="9">
        <v>17201</v>
      </c>
      <c r="G115" s="6" t="s">
        <v>17</v>
      </c>
      <c r="H115" s="26">
        <v>0</v>
      </c>
    </row>
    <row r="116" spans="1:8" ht="15.75" thickBot="1">
      <c r="A116" s="47"/>
      <c r="B116" s="48">
        <v>80195</v>
      </c>
      <c r="C116" s="48"/>
      <c r="D116" s="49" t="s">
        <v>70</v>
      </c>
      <c r="E116" s="50">
        <v>12225</v>
      </c>
      <c r="F116" s="50">
        <v>12225</v>
      </c>
      <c r="G116" s="51">
        <f>G117</f>
        <v>9488.75</v>
      </c>
      <c r="H116" s="52">
        <f t="shared" si="3"/>
        <v>77.61758691206543</v>
      </c>
    </row>
    <row r="117" spans="1:8" ht="35.25" customHeight="1">
      <c r="A117" s="41"/>
      <c r="B117" s="42"/>
      <c r="C117" s="42">
        <v>2310</v>
      </c>
      <c r="D117" s="43" t="s">
        <v>69</v>
      </c>
      <c r="E117" s="44">
        <v>12225</v>
      </c>
      <c r="F117" s="44">
        <v>12225</v>
      </c>
      <c r="G117" s="45">
        <v>9488.75</v>
      </c>
      <c r="H117" s="46">
        <f t="shared" si="3"/>
        <v>77.61758691206543</v>
      </c>
    </row>
    <row r="118" spans="1:8" ht="14.25">
      <c r="A118" s="14">
        <v>851</v>
      </c>
      <c r="B118" s="4"/>
      <c r="C118" s="4"/>
      <c r="D118" s="5" t="s">
        <v>72</v>
      </c>
      <c r="E118" s="8">
        <v>1756249</v>
      </c>
      <c r="F118" s="8">
        <f>F121</f>
        <v>1793249</v>
      </c>
      <c r="G118" s="7">
        <f>G119+G121</f>
        <v>824800</v>
      </c>
      <c r="H118" s="26">
        <f t="shared" si="3"/>
        <v>45.99472800486714</v>
      </c>
    </row>
    <row r="119" spans="1:8" ht="15">
      <c r="A119" s="14"/>
      <c r="B119" s="2">
        <v>85111</v>
      </c>
      <c r="C119" s="2"/>
      <c r="D119" s="3" t="s">
        <v>131</v>
      </c>
      <c r="E119" s="9"/>
      <c r="F119" s="9"/>
      <c r="G119" s="6">
        <v>50000</v>
      </c>
      <c r="H119" s="26">
        <v>0</v>
      </c>
    </row>
    <row r="120" spans="1:8" ht="15">
      <c r="A120" s="14"/>
      <c r="B120" s="4"/>
      <c r="C120" s="2" t="s">
        <v>116</v>
      </c>
      <c r="D120" s="3" t="s">
        <v>16</v>
      </c>
      <c r="E120" s="8"/>
      <c r="F120" s="8"/>
      <c r="G120" s="6">
        <v>50000</v>
      </c>
      <c r="H120" s="26">
        <v>0</v>
      </c>
    </row>
    <row r="121" spans="1:8" ht="33.75" customHeight="1">
      <c r="A121" s="13"/>
      <c r="B121" s="2">
        <v>85156</v>
      </c>
      <c r="C121" s="2"/>
      <c r="D121" s="3" t="s">
        <v>73</v>
      </c>
      <c r="E121" s="9">
        <v>1756249</v>
      </c>
      <c r="F121" s="9">
        <v>1793249</v>
      </c>
      <c r="G121" s="6">
        <f>G122</f>
        <v>774800</v>
      </c>
      <c r="H121" s="26">
        <f t="shared" si="3"/>
        <v>43.20649279603669</v>
      </c>
    </row>
    <row r="122" spans="1:8" ht="48" customHeight="1">
      <c r="A122" s="13"/>
      <c r="B122" s="2"/>
      <c r="C122" s="2">
        <v>2110</v>
      </c>
      <c r="D122" s="3" t="s">
        <v>8</v>
      </c>
      <c r="E122" s="9">
        <v>1756249</v>
      </c>
      <c r="F122" s="9">
        <v>1793249</v>
      </c>
      <c r="G122" s="6">
        <v>774800</v>
      </c>
      <c r="H122" s="26">
        <f t="shared" si="3"/>
        <v>43.20649279603669</v>
      </c>
    </row>
    <row r="123" spans="1:8" ht="14.25">
      <c r="A123" s="14">
        <v>852</v>
      </c>
      <c r="B123" s="4"/>
      <c r="C123" s="4"/>
      <c r="D123" s="5" t="s">
        <v>74</v>
      </c>
      <c r="E123" s="8">
        <f>E124+E130+E137</f>
        <v>7493811</v>
      </c>
      <c r="F123" s="8">
        <f>F124+F130+F137</f>
        <v>7841327</v>
      </c>
      <c r="G123" s="7">
        <f>G124+G130+G137+G141</f>
        <v>3930296</v>
      </c>
      <c r="H123" s="26">
        <f t="shared" si="3"/>
        <v>50.122842728022945</v>
      </c>
    </row>
    <row r="124" spans="1:8" ht="15">
      <c r="A124" s="16"/>
      <c r="B124" s="2">
        <v>85201</v>
      </c>
      <c r="C124" s="2"/>
      <c r="D124" s="3" t="s">
        <v>75</v>
      </c>
      <c r="E124" s="9">
        <f>E125+E126+E127+E128</f>
        <v>189890</v>
      </c>
      <c r="F124" s="9">
        <f>SUM(F125:F128)</f>
        <v>189890</v>
      </c>
      <c r="G124" s="6">
        <f>SUM(G125:G129)</f>
        <v>80397</v>
      </c>
      <c r="H124" s="26">
        <f t="shared" si="3"/>
        <v>42.33872241824214</v>
      </c>
    </row>
    <row r="125" spans="1:8" ht="30" customHeight="1">
      <c r="A125" s="13"/>
      <c r="B125" s="2"/>
      <c r="C125" s="2" t="s">
        <v>110</v>
      </c>
      <c r="D125" s="3" t="s">
        <v>104</v>
      </c>
      <c r="E125" s="9">
        <v>1400</v>
      </c>
      <c r="F125" s="9">
        <v>1400</v>
      </c>
      <c r="G125" s="6">
        <v>2500</v>
      </c>
      <c r="H125" s="26">
        <f t="shared" si="3"/>
        <v>178.57142857142858</v>
      </c>
    </row>
    <row r="126" spans="1:8" ht="15">
      <c r="A126" s="13"/>
      <c r="B126" s="2"/>
      <c r="C126" s="2" t="s">
        <v>113</v>
      </c>
      <c r="D126" s="3" t="s">
        <v>66</v>
      </c>
      <c r="E126" s="9">
        <v>187400</v>
      </c>
      <c r="F126" s="9">
        <v>187400</v>
      </c>
      <c r="G126" s="6">
        <v>70186</v>
      </c>
      <c r="H126" s="26">
        <f t="shared" si="3"/>
        <v>37.45250800426894</v>
      </c>
    </row>
    <row r="127" spans="1:8" ht="15">
      <c r="A127" s="13"/>
      <c r="B127" s="2"/>
      <c r="C127" s="2" t="s">
        <v>115</v>
      </c>
      <c r="D127" s="3" t="s">
        <v>15</v>
      </c>
      <c r="E127" s="9">
        <v>1000</v>
      </c>
      <c r="F127" s="9">
        <v>1000</v>
      </c>
      <c r="G127" s="6">
        <v>266</v>
      </c>
      <c r="H127" s="26">
        <v>26.6</v>
      </c>
    </row>
    <row r="128" spans="1:8" ht="15">
      <c r="A128" s="13"/>
      <c r="B128" s="2"/>
      <c r="C128" s="2" t="s">
        <v>116</v>
      </c>
      <c r="D128" s="3" t="s">
        <v>16</v>
      </c>
      <c r="E128" s="9">
        <v>90</v>
      </c>
      <c r="F128" s="9">
        <v>90</v>
      </c>
      <c r="G128" s="6">
        <v>57</v>
      </c>
      <c r="H128" s="26">
        <v>64.44</v>
      </c>
    </row>
    <row r="129" spans="1:8" ht="30">
      <c r="A129" s="13"/>
      <c r="B129" s="2"/>
      <c r="C129" s="2">
        <v>2320</v>
      </c>
      <c r="D129" s="3" t="s">
        <v>99</v>
      </c>
      <c r="E129" s="9"/>
      <c r="F129" s="9"/>
      <c r="G129" s="6">
        <v>7388</v>
      </c>
      <c r="H129" s="26">
        <v>0</v>
      </c>
    </row>
    <row r="130" spans="1:8" ht="15">
      <c r="A130" s="13"/>
      <c r="B130" s="2">
        <v>85202</v>
      </c>
      <c r="C130" s="2"/>
      <c r="D130" s="3" t="s">
        <v>76</v>
      </c>
      <c r="E130" s="9">
        <f>E131+E132+E133+E134+E135</f>
        <v>7303161</v>
      </c>
      <c r="F130" s="9">
        <f>SUM(F131:F136)</f>
        <v>7648677</v>
      </c>
      <c r="G130" s="6">
        <f>SUM(G131:G135)</f>
        <v>3848111.24</v>
      </c>
      <c r="H130" s="26">
        <f>G130/F130*100</f>
        <v>50.310808522833426</v>
      </c>
    </row>
    <row r="131" spans="1:8" ht="61.5" customHeight="1">
      <c r="A131" s="13"/>
      <c r="B131" s="2"/>
      <c r="C131" s="2" t="s">
        <v>112</v>
      </c>
      <c r="D131" s="3" t="s">
        <v>25</v>
      </c>
      <c r="E131" s="9">
        <v>3342</v>
      </c>
      <c r="F131" s="9">
        <v>3342</v>
      </c>
      <c r="G131" s="6">
        <v>1853.2</v>
      </c>
      <c r="H131" s="26">
        <f>G131/F131*100</f>
        <v>55.451825254338715</v>
      </c>
    </row>
    <row r="132" spans="1:8" ht="15">
      <c r="A132" s="13"/>
      <c r="B132" s="2"/>
      <c r="C132" s="2" t="s">
        <v>113</v>
      </c>
      <c r="D132" s="3" t="s">
        <v>66</v>
      </c>
      <c r="E132" s="9">
        <v>1765640</v>
      </c>
      <c r="F132" s="9">
        <v>1885640</v>
      </c>
      <c r="G132" s="6">
        <v>1022607.03</v>
      </c>
      <c r="H132" s="26">
        <f>G132/F132*100</f>
        <v>54.23129706624806</v>
      </c>
    </row>
    <row r="133" spans="1:8" ht="15">
      <c r="A133" s="13"/>
      <c r="B133" s="2"/>
      <c r="C133" s="2" t="s">
        <v>115</v>
      </c>
      <c r="D133" s="3" t="s">
        <v>15</v>
      </c>
      <c r="E133" s="9">
        <v>2500</v>
      </c>
      <c r="F133" s="9">
        <v>2500</v>
      </c>
      <c r="G133" s="6">
        <v>1133.45</v>
      </c>
      <c r="H133" s="26">
        <v>45.32</v>
      </c>
    </row>
    <row r="134" spans="1:8" ht="15">
      <c r="A134" s="13"/>
      <c r="B134" s="2"/>
      <c r="C134" s="2" t="s">
        <v>116</v>
      </c>
      <c r="D134" s="3" t="s">
        <v>16</v>
      </c>
      <c r="E134" s="9">
        <v>850</v>
      </c>
      <c r="F134" s="9">
        <v>850</v>
      </c>
      <c r="G134" s="6">
        <v>719.56</v>
      </c>
      <c r="H134" s="26">
        <v>84.71</v>
      </c>
    </row>
    <row r="135" spans="1:8" ht="30" customHeight="1" thickBot="1">
      <c r="A135" s="47"/>
      <c r="B135" s="48"/>
      <c r="C135" s="48">
        <v>2130</v>
      </c>
      <c r="D135" s="49" t="s">
        <v>71</v>
      </c>
      <c r="E135" s="50">
        <v>5530829</v>
      </c>
      <c r="F135" s="50">
        <v>5624645</v>
      </c>
      <c r="G135" s="51">
        <v>2821798</v>
      </c>
      <c r="H135" s="52">
        <f>G135/F135*100</f>
        <v>50.16846396528136</v>
      </c>
    </row>
    <row r="136" spans="1:8" ht="30" customHeight="1">
      <c r="A136" s="37"/>
      <c r="B136" s="38"/>
      <c r="C136" s="38">
        <v>6430</v>
      </c>
      <c r="D136" s="39" t="s">
        <v>140</v>
      </c>
      <c r="E136" s="54"/>
      <c r="F136" s="54">
        <v>131700</v>
      </c>
      <c r="G136" s="40"/>
      <c r="H136" s="24">
        <f>G136/F136*100</f>
        <v>0</v>
      </c>
    </row>
    <row r="137" spans="1:8" ht="15">
      <c r="A137" s="13"/>
      <c r="B137" s="2">
        <v>85218</v>
      </c>
      <c r="C137" s="2"/>
      <c r="D137" s="3" t="s">
        <v>77</v>
      </c>
      <c r="E137" s="9">
        <v>760</v>
      </c>
      <c r="F137" s="9">
        <f>F138+F139+F140</f>
        <v>2760</v>
      </c>
      <c r="G137" s="6">
        <f>G138+G139+G140</f>
        <v>718.76</v>
      </c>
      <c r="H137" s="26">
        <f>G137/F137*100</f>
        <v>26.042028985507248</v>
      </c>
    </row>
    <row r="138" spans="1:8" ht="15">
      <c r="A138" s="13"/>
      <c r="B138" s="2"/>
      <c r="C138" s="2" t="s">
        <v>115</v>
      </c>
      <c r="D138" s="3" t="s">
        <v>15</v>
      </c>
      <c r="E138" s="9">
        <v>700</v>
      </c>
      <c r="F138" s="9">
        <v>700</v>
      </c>
      <c r="G138" s="6">
        <v>180.56</v>
      </c>
      <c r="H138" s="26">
        <v>25.86</v>
      </c>
    </row>
    <row r="139" spans="1:8" ht="15">
      <c r="A139" s="13"/>
      <c r="B139" s="2"/>
      <c r="C139" s="2" t="s">
        <v>116</v>
      </c>
      <c r="D139" s="3" t="s">
        <v>78</v>
      </c>
      <c r="E139" s="9">
        <v>60</v>
      </c>
      <c r="F139" s="9">
        <v>60</v>
      </c>
      <c r="G139" s="6">
        <v>38.2</v>
      </c>
      <c r="H139" s="26">
        <v>63.33</v>
      </c>
    </row>
    <row r="140" spans="1:8" ht="30">
      <c r="A140" s="13"/>
      <c r="B140" s="2"/>
      <c r="C140" s="2">
        <v>2130</v>
      </c>
      <c r="D140" s="3" t="s">
        <v>71</v>
      </c>
      <c r="E140" s="9"/>
      <c r="F140" s="9">
        <v>2000</v>
      </c>
      <c r="G140" s="6">
        <v>500</v>
      </c>
      <c r="H140" s="26">
        <f>G140/F140*100</f>
        <v>25</v>
      </c>
    </row>
    <row r="141" spans="1:8" ht="15">
      <c r="A141" s="13"/>
      <c r="B141" s="2">
        <v>85204</v>
      </c>
      <c r="D141" s="3" t="s">
        <v>133</v>
      </c>
      <c r="E141" s="6" t="s">
        <v>17</v>
      </c>
      <c r="F141" s="6" t="s">
        <v>17</v>
      </c>
      <c r="G141" s="6">
        <v>1069</v>
      </c>
      <c r="H141" s="26">
        <v>0</v>
      </c>
    </row>
    <row r="142" spans="1:8" ht="15">
      <c r="A142" s="13"/>
      <c r="B142" s="2"/>
      <c r="C142" s="2" t="s">
        <v>116</v>
      </c>
      <c r="D142" s="3" t="s">
        <v>78</v>
      </c>
      <c r="E142" s="6" t="s">
        <v>17</v>
      </c>
      <c r="F142" s="6" t="s">
        <v>17</v>
      </c>
      <c r="G142" s="6">
        <v>1069</v>
      </c>
      <c r="H142" s="26">
        <v>0</v>
      </c>
    </row>
    <row r="143" spans="1:8" ht="29.25" customHeight="1">
      <c r="A143" s="14">
        <v>853</v>
      </c>
      <c r="B143" s="4"/>
      <c r="C143" s="4"/>
      <c r="D143" s="5" t="s">
        <v>79</v>
      </c>
      <c r="E143" s="8">
        <f>E146</f>
        <v>1213100</v>
      </c>
      <c r="F143" s="8">
        <f>F146</f>
        <v>1213100</v>
      </c>
      <c r="G143" s="7">
        <f>G146+G144</f>
        <v>673936.6699999999</v>
      </c>
      <c r="H143" s="26">
        <f>G143/F143*100</f>
        <v>55.55491468139476</v>
      </c>
    </row>
    <row r="144" spans="1:8" ht="15" customHeight="1">
      <c r="A144" s="13"/>
      <c r="B144" s="2">
        <v>85324</v>
      </c>
      <c r="C144" s="2"/>
      <c r="D144" s="3" t="s">
        <v>144</v>
      </c>
      <c r="E144" s="6" t="s">
        <v>17</v>
      </c>
      <c r="F144" s="6" t="s">
        <v>17</v>
      </c>
      <c r="G144" s="6">
        <f>G145</f>
        <v>10250</v>
      </c>
      <c r="H144" s="26">
        <v>0</v>
      </c>
    </row>
    <row r="145" spans="1:8" ht="15.75" customHeight="1">
      <c r="A145" s="13"/>
      <c r="B145" s="2"/>
      <c r="C145" s="2" t="s">
        <v>116</v>
      </c>
      <c r="D145" s="3" t="s">
        <v>78</v>
      </c>
      <c r="E145" s="6" t="s">
        <v>17</v>
      </c>
      <c r="F145" s="6" t="s">
        <v>17</v>
      </c>
      <c r="G145" s="6">
        <v>10250</v>
      </c>
      <c r="H145" s="26">
        <v>0</v>
      </c>
    </row>
    <row r="146" spans="1:8" ht="15">
      <c r="A146" s="13"/>
      <c r="B146" s="2">
        <v>85333</v>
      </c>
      <c r="C146" s="2"/>
      <c r="D146" s="3" t="s">
        <v>81</v>
      </c>
      <c r="E146" s="9">
        <f>E147+E148+E149+E150+E151</f>
        <v>1213100</v>
      </c>
      <c r="F146" s="9">
        <f>SUM(F147:F151)</f>
        <v>1213100</v>
      </c>
      <c r="G146" s="6">
        <f>SUM(G147:G151)</f>
        <v>663686.6699999999</v>
      </c>
      <c r="H146" s="26">
        <f>G146/F146*100</f>
        <v>54.7099719726321</v>
      </c>
    </row>
    <row r="147" spans="1:8" ht="15">
      <c r="A147" s="13"/>
      <c r="B147" s="2"/>
      <c r="C147" s="2" t="s">
        <v>115</v>
      </c>
      <c r="D147" s="3" t="s">
        <v>15</v>
      </c>
      <c r="E147" s="9">
        <v>650</v>
      </c>
      <c r="F147" s="9">
        <v>650</v>
      </c>
      <c r="G147" s="6">
        <v>171.77</v>
      </c>
      <c r="H147" s="26">
        <v>26.46</v>
      </c>
    </row>
    <row r="148" spans="1:8" ht="15">
      <c r="A148" s="13"/>
      <c r="B148" s="2"/>
      <c r="C148" s="2" t="s">
        <v>116</v>
      </c>
      <c r="D148" s="3" t="s">
        <v>16</v>
      </c>
      <c r="E148" s="9">
        <v>250</v>
      </c>
      <c r="F148" s="9">
        <v>250</v>
      </c>
      <c r="G148" s="6">
        <v>15514.9</v>
      </c>
      <c r="H148" s="26">
        <f aca="true" t="shared" si="4" ref="H148:H154">G148/F148*100</f>
        <v>6205.96</v>
      </c>
    </row>
    <row r="149" spans="1:8" ht="45.75" customHeight="1">
      <c r="A149" s="13"/>
      <c r="B149" s="2"/>
      <c r="C149" s="2">
        <v>2320</v>
      </c>
      <c r="D149" s="3" t="s">
        <v>82</v>
      </c>
      <c r="E149" s="9">
        <v>832000</v>
      </c>
      <c r="F149" s="9">
        <v>832000</v>
      </c>
      <c r="G149" s="6">
        <v>448000</v>
      </c>
      <c r="H149" s="26">
        <f t="shared" si="4"/>
        <v>53.84615384615385</v>
      </c>
    </row>
    <row r="150" spans="1:8" ht="30" customHeight="1">
      <c r="A150" s="13"/>
      <c r="B150" s="2"/>
      <c r="C150" s="2">
        <v>2440</v>
      </c>
      <c r="D150" s="3" t="s">
        <v>80</v>
      </c>
      <c r="E150" s="6">
        <v>360200</v>
      </c>
      <c r="F150" s="6">
        <v>360200</v>
      </c>
      <c r="G150" s="6">
        <v>180000</v>
      </c>
      <c r="H150" s="26">
        <f t="shared" si="4"/>
        <v>49.97223764575236</v>
      </c>
    </row>
    <row r="151" spans="1:8" ht="45.75" customHeight="1">
      <c r="A151" s="13"/>
      <c r="B151" s="2"/>
      <c r="C151" s="2">
        <v>6620</v>
      </c>
      <c r="D151" s="3" t="s">
        <v>125</v>
      </c>
      <c r="E151" s="9">
        <v>20000</v>
      </c>
      <c r="F151" s="9">
        <v>20000</v>
      </c>
      <c r="G151" s="6">
        <v>20000</v>
      </c>
      <c r="H151" s="26">
        <f t="shared" si="4"/>
        <v>100</v>
      </c>
    </row>
    <row r="152" spans="1:8" ht="14.25">
      <c r="A152" s="14">
        <v>854</v>
      </c>
      <c r="B152" s="4"/>
      <c r="C152" s="4"/>
      <c r="D152" s="5" t="s">
        <v>83</v>
      </c>
      <c r="E152" s="8">
        <f>E153+E157+E162+E166+E169+E179</f>
        <v>2005680</v>
      </c>
      <c r="F152" s="8">
        <f>F153+F157+F162+F166+F169+F174+F179</f>
        <v>1976121</v>
      </c>
      <c r="G152" s="7">
        <f>G153+G157+G162+G166+G169+G179+G174</f>
        <v>1324599.4400000002</v>
      </c>
      <c r="H152" s="26">
        <f t="shared" si="4"/>
        <v>67.03028002839908</v>
      </c>
    </row>
    <row r="153" spans="1:8" ht="15">
      <c r="A153" s="13"/>
      <c r="B153" s="2">
        <v>85401</v>
      </c>
      <c r="C153" s="2"/>
      <c r="D153" s="3" t="s">
        <v>84</v>
      </c>
      <c r="E153" s="9">
        <v>365940</v>
      </c>
      <c r="F153" s="9">
        <v>285940</v>
      </c>
      <c r="G153" s="6">
        <f>G154+G155+G156</f>
        <v>196160.82</v>
      </c>
      <c r="H153" s="26">
        <f t="shared" si="4"/>
        <v>68.60209134783521</v>
      </c>
    </row>
    <row r="154" spans="1:8" ht="15">
      <c r="A154" s="13"/>
      <c r="B154" s="2"/>
      <c r="C154" s="2" t="s">
        <v>113</v>
      </c>
      <c r="D154" s="3" t="s">
        <v>66</v>
      </c>
      <c r="E154" s="9">
        <v>130720</v>
      </c>
      <c r="F154" s="9">
        <v>130720</v>
      </c>
      <c r="G154" s="6">
        <v>112577</v>
      </c>
      <c r="H154" s="26">
        <f t="shared" si="4"/>
        <v>86.12071603427172</v>
      </c>
    </row>
    <row r="155" spans="1:8" ht="15">
      <c r="A155" s="13"/>
      <c r="B155" s="2"/>
      <c r="C155" s="2" t="s">
        <v>116</v>
      </c>
      <c r="D155" s="3" t="s">
        <v>16</v>
      </c>
      <c r="E155" s="9">
        <v>10</v>
      </c>
      <c r="F155" s="9">
        <v>10</v>
      </c>
      <c r="G155" s="6">
        <v>10.82</v>
      </c>
      <c r="H155" s="26">
        <v>110</v>
      </c>
    </row>
    <row r="156" spans="1:8" ht="32.25" customHeight="1">
      <c r="A156" s="13"/>
      <c r="B156" s="2"/>
      <c r="C156" s="2">
        <v>2310</v>
      </c>
      <c r="D156" s="3" t="s">
        <v>85</v>
      </c>
      <c r="E156" s="9">
        <v>235210</v>
      </c>
      <c r="F156" s="9">
        <v>155210</v>
      </c>
      <c r="G156" s="6">
        <v>83573</v>
      </c>
      <c r="H156" s="26">
        <f aca="true" t="shared" si="5" ref="H156:H162">G156/F156*100</f>
        <v>53.845113072611305</v>
      </c>
    </row>
    <row r="157" spans="1:8" ht="15">
      <c r="A157" s="13"/>
      <c r="B157" s="2">
        <v>85403</v>
      </c>
      <c r="C157" s="2"/>
      <c r="D157" s="3" t="s">
        <v>86</v>
      </c>
      <c r="E157" s="9">
        <v>144900</v>
      </c>
      <c r="F157" s="9">
        <v>144900</v>
      </c>
      <c r="G157" s="6">
        <f>G158+G159+G160+G161</f>
        <v>98978.75</v>
      </c>
      <c r="H157" s="26">
        <f t="shared" si="5"/>
        <v>68.3083160800552</v>
      </c>
    </row>
    <row r="158" spans="1:8" ht="62.25" customHeight="1">
      <c r="A158" s="13"/>
      <c r="B158" s="2"/>
      <c r="C158" s="2" t="s">
        <v>112</v>
      </c>
      <c r="D158" s="3" t="s">
        <v>59</v>
      </c>
      <c r="E158" s="9">
        <v>13200</v>
      </c>
      <c r="F158" s="9">
        <v>13200</v>
      </c>
      <c r="G158" s="6">
        <v>6774.61</v>
      </c>
      <c r="H158" s="26">
        <f t="shared" si="5"/>
        <v>51.322803030303035</v>
      </c>
    </row>
    <row r="159" spans="1:8" ht="15">
      <c r="A159" s="13"/>
      <c r="B159" s="2"/>
      <c r="C159" s="2" t="s">
        <v>113</v>
      </c>
      <c r="D159" s="3" t="s">
        <v>66</v>
      </c>
      <c r="E159" s="9">
        <v>130000</v>
      </c>
      <c r="F159" s="9">
        <v>130000</v>
      </c>
      <c r="G159" s="6">
        <v>91519.16</v>
      </c>
      <c r="H159" s="26">
        <f t="shared" si="5"/>
        <v>70.39935384615384</v>
      </c>
    </row>
    <row r="160" spans="1:8" ht="15">
      <c r="A160" s="13"/>
      <c r="B160" s="2"/>
      <c r="C160" s="2" t="s">
        <v>115</v>
      </c>
      <c r="D160" s="3" t="s">
        <v>15</v>
      </c>
      <c r="E160" s="9">
        <v>1200</v>
      </c>
      <c r="F160" s="9">
        <v>1200</v>
      </c>
      <c r="G160" s="6">
        <v>525.78</v>
      </c>
      <c r="H160" s="26">
        <f t="shared" si="5"/>
        <v>43.815</v>
      </c>
    </row>
    <row r="161" spans="1:8" ht="15">
      <c r="A161" s="13"/>
      <c r="B161" s="2"/>
      <c r="C161" s="2" t="s">
        <v>116</v>
      </c>
      <c r="D161" s="3" t="s">
        <v>16</v>
      </c>
      <c r="E161" s="9">
        <v>500</v>
      </c>
      <c r="F161" s="9">
        <v>500</v>
      </c>
      <c r="G161" s="6">
        <v>159.2</v>
      </c>
      <c r="H161" s="26">
        <f t="shared" si="5"/>
        <v>31.839999999999996</v>
      </c>
    </row>
    <row r="162" spans="1:8" ht="30.75" customHeight="1">
      <c r="A162" s="13"/>
      <c r="B162" s="2">
        <v>85406</v>
      </c>
      <c r="C162" s="2"/>
      <c r="D162" s="3" t="s">
        <v>87</v>
      </c>
      <c r="E162" s="9">
        <v>3050</v>
      </c>
      <c r="F162" s="9">
        <v>3050</v>
      </c>
      <c r="G162" s="6">
        <f>G163+G164+G165</f>
        <v>1549.65</v>
      </c>
      <c r="H162" s="26">
        <f t="shared" si="5"/>
        <v>50.80819672131148</v>
      </c>
    </row>
    <row r="163" spans="1:8" ht="59.25" customHeight="1">
      <c r="A163" s="13"/>
      <c r="B163" s="2"/>
      <c r="C163" s="2" t="s">
        <v>112</v>
      </c>
      <c r="D163" s="3" t="s">
        <v>88</v>
      </c>
      <c r="E163" s="9">
        <v>2660</v>
      </c>
      <c r="F163" s="9">
        <v>2660</v>
      </c>
      <c r="G163" s="6">
        <v>1412.58</v>
      </c>
      <c r="H163" s="26">
        <f aca="true" t="shared" si="6" ref="H163:H220">G163/F163*100</f>
        <v>53.10451127819549</v>
      </c>
    </row>
    <row r="164" spans="1:8" ht="15">
      <c r="A164" s="13"/>
      <c r="B164" s="2"/>
      <c r="C164" s="2" t="s">
        <v>115</v>
      </c>
      <c r="D164" s="3" t="s">
        <v>15</v>
      </c>
      <c r="E164" s="9">
        <v>285</v>
      </c>
      <c r="F164" s="9">
        <v>285</v>
      </c>
      <c r="G164" s="6">
        <v>66.65</v>
      </c>
      <c r="H164" s="26">
        <v>23.51</v>
      </c>
    </row>
    <row r="165" spans="1:8" ht="15">
      <c r="A165" s="13"/>
      <c r="B165" s="2"/>
      <c r="C165" s="2" t="s">
        <v>116</v>
      </c>
      <c r="D165" s="3" t="s">
        <v>16</v>
      </c>
      <c r="E165" s="9">
        <v>105</v>
      </c>
      <c r="F165" s="9">
        <v>105</v>
      </c>
      <c r="G165" s="6">
        <v>70.42</v>
      </c>
      <c r="H165" s="26">
        <v>66.66</v>
      </c>
    </row>
    <row r="166" spans="1:8" ht="15">
      <c r="A166" s="13"/>
      <c r="B166" s="2">
        <v>85410</v>
      </c>
      <c r="C166" s="2"/>
      <c r="D166" s="3" t="s">
        <v>89</v>
      </c>
      <c r="E166" s="9">
        <v>127400</v>
      </c>
      <c r="F166" s="9">
        <v>127400</v>
      </c>
      <c r="G166" s="6">
        <f>G167+G168</f>
        <v>60800.89</v>
      </c>
      <c r="H166" s="26">
        <f t="shared" si="6"/>
        <v>47.72440345368917</v>
      </c>
    </row>
    <row r="167" spans="1:8" ht="15">
      <c r="A167" s="13"/>
      <c r="B167" s="2"/>
      <c r="C167" s="2" t="s">
        <v>113</v>
      </c>
      <c r="D167" s="3" t="s">
        <v>66</v>
      </c>
      <c r="E167" s="9">
        <v>127390</v>
      </c>
      <c r="F167" s="9">
        <v>127390</v>
      </c>
      <c r="G167" s="6">
        <v>60790.03</v>
      </c>
      <c r="H167" s="26">
        <f t="shared" si="6"/>
        <v>47.71962477431509</v>
      </c>
    </row>
    <row r="168" spans="1:8" ht="15">
      <c r="A168" s="13"/>
      <c r="B168" s="2"/>
      <c r="C168" s="2" t="s">
        <v>116</v>
      </c>
      <c r="D168" s="3" t="s">
        <v>16</v>
      </c>
      <c r="E168" s="9">
        <v>10</v>
      </c>
      <c r="F168" s="9">
        <v>10</v>
      </c>
      <c r="G168" s="6">
        <v>10.86</v>
      </c>
      <c r="H168" s="26">
        <v>110</v>
      </c>
    </row>
    <row r="169" spans="1:8" ht="15">
      <c r="A169" s="13"/>
      <c r="B169" s="2">
        <v>85411</v>
      </c>
      <c r="C169" s="2"/>
      <c r="D169" s="3" t="s">
        <v>90</v>
      </c>
      <c r="E169" s="9">
        <f>E170+E171+E172+E173</f>
        <v>996650</v>
      </c>
      <c r="F169" s="9">
        <v>996650</v>
      </c>
      <c r="G169" s="6">
        <f>G170+G171+G172+G173</f>
        <v>709280.76</v>
      </c>
      <c r="H169" s="26">
        <f t="shared" si="6"/>
        <v>71.16648372046356</v>
      </c>
    </row>
    <row r="170" spans="1:8" ht="62.25" customHeight="1">
      <c r="A170" s="13"/>
      <c r="B170" s="2"/>
      <c r="C170" s="2" t="s">
        <v>112</v>
      </c>
      <c r="D170" s="3" t="s">
        <v>88</v>
      </c>
      <c r="E170" s="9">
        <v>5900</v>
      </c>
      <c r="F170" s="9">
        <v>5900</v>
      </c>
      <c r="G170" s="6">
        <v>3162.54</v>
      </c>
      <c r="H170" s="26">
        <f t="shared" si="6"/>
        <v>53.60237288135593</v>
      </c>
    </row>
    <row r="171" spans="1:8" ht="15">
      <c r="A171" s="13"/>
      <c r="B171" s="2"/>
      <c r="C171" s="2" t="s">
        <v>113</v>
      </c>
      <c r="D171" s="3" t="s">
        <v>66</v>
      </c>
      <c r="E171" s="9">
        <v>990000</v>
      </c>
      <c r="F171" s="9">
        <v>990000</v>
      </c>
      <c r="G171" s="6">
        <v>705765.13</v>
      </c>
      <c r="H171" s="26">
        <f t="shared" si="6"/>
        <v>71.28940707070707</v>
      </c>
    </row>
    <row r="172" spans="1:8" ht="15">
      <c r="A172" s="13"/>
      <c r="B172" s="2"/>
      <c r="C172" s="2" t="s">
        <v>115</v>
      </c>
      <c r="D172" s="3" t="s">
        <v>15</v>
      </c>
      <c r="E172" s="9">
        <v>500</v>
      </c>
      <c r="F172" s="9">
        <v>500</v>
      </c>
      <c r="G172" s="6">
        <v>242.39</v>
      </c>
      <c r="H172" s="26">
        <f t="shared" si="6"/>
        <v>48.478</v>
      </c>
    </row>
    <row r="173" spans="1:8" ht="15">
      <c r="A173" s="13"/>
      <c r="B173" s="2"/>
      <c r="C173" s="2" t="s">
        <v>116</v>
      </c>
      <c r="D173" s="3" t="s">
        <v>16</v>
      </c>
      <c r="E173" s="9">
        <v>250</v>
      </c>
      <c r="F173" s="9">
        <v>250</v>
      </c>
      <c r="G173" s="6">
        <v>110.7</v>
      </c>
      <c r="H173" s="26">
        <v>44.4</v>
      </c>
    </row>
    <row r="174" spans="1:8" ht="15">
      <c r="A174" s="13"/>
      <c r="B174" s="2">
        <v>85415</v>
      </c>
      <c r="C174" s="2"/>
      <c r="D174" s="3" t="s">
        <v>91</v>
      </c>
      <c r="E174" s="6" t="s">
        <v>17</v>
      </c>
      <c r="F174" s="6">
        <f>F175+F176+F177+F178</f>
        <v>50441</v>
      </c>
      <c r="G174" s="6">
        <f>G175+G176+G177+G178</f>
        <v>49320.72</v>
      </c>
      <c r="H174" s="26">
        <f t="shared" si="6"/>
        <v>97.77902896453283</v>
      </c>
    </row>
    <row r="175" spans="1:8" ht="30">
      <c r="A175" s="13"/>
      <c r="B175" s="2"/>
      <c r="C175" s="2">
        <v>2130</v>
      </c>
      <c r="D175" s="3" t="s">
        <v>71</v>
      </c>
      <c r="E175" s="6"/>
      <c r="F175" s="6">
        <v>2000</v>
      </c>
      <c r="G175" s="6">
        <v>2000</v>
      </c>
      <c r="H175" s="26">
        <f t="shared" si="6"/>
        <v>100</v>
      </c>
    </row>
    <row r="176" spans="1:8" ht="30" customHeight="1">
      <c r="A176" s="13"/>
      <c r="B176" s="2"/>
      <c r="C176" s="2">
        <v>2310</v>
      </c>
      <c r="D176" s="3" t="s">
        <v>85</v>
      </c>
      <c r="E176" s="6" t="s">
        <v>17</v>
      </c>
      <c r="F176" s="6">
        <v>12858</v>
      </c>
      <c r="G176" s="6">
        <v>11737.6</v>
      </c>
      <c r="H176" s="26">
        <f t="shared" si="6"/>
        <v>91.28635868719863</v>
      </c>
    </row>
    <row r="177" spans="1:8" ht="88.5" customHeight="1">
      <c r="A177" s="13"/>
      <c r="B177" s="2"/>
      <c r="C177" s="2">
        <v>2338</v>
      </c>
      <c r="D177" s="3" t="s">
        <v>141</v>
      </c>
      <c r="E177" s="6"/>
      <c r="F177" s="6">
        <v>24214</v>
      </c>
      <c r="G177" s="6">
        <v>24214.31</v>
      </c>
      <c r="H177" s="26">
        <f t="shared" si="6"/>
        <v>100.0012802510944</v>
      </c>
    </row>
    <row r="178" spans="1:8" ht="102.75" customHeight="1">
      <c r="A178" s="13"/>
      <c r="B178" s="2"/>
      <c r="C178" s="2">
        <v>2339</v>
      </c>
      <c r="D178" s="3" t="s">
        <v>142</v>
      </c>
      <c r="E178" s="6"/>
      <c r="F178" s="6">
        <v>11369</v>
      </c>
      <c r="G178" s="6">
        <v>11368.81</v>
      </c>
      <c r="H178" s="26">
        <f t="shared" si="6"/>
        <v>99.99832878881168</v>
      </c>
    </row>
    <row r="179" spans="1:8" ht="15">
      <c r="A179" s="13"/>
      <c r="B179" s="2">
        <v>85417</v>
      </c>
      <c r="C179" s="2"/>
      <c r="D179" s="3" t="s">
        <v>92</v>
      </c>
      <c r="E179" s="9">
        <f>E180+E181+E182+E183</f>
        <v>367740</v>
      </c>
      <c r="F179" s="9">
        <v>367740</v>
      </c>
      <c r="G179" s="6">
        <f>G180+G181+G182+G183</f>
        <v>208507.85000000003</v>
      </c>
      <c r="H179" s="26">
        <f t="shared" si="6"/>
        <v>56.69980149018329</v>
      </c>
    </row>
    <row r="180" spans="1:8" ht="61.5" customHeight="1">
      <c r="A180" s="13"/>
      <c r="B180" s="2"/>
      <c r="C180" s="2" t="s">
        <v>112</v>
      </c>
      <c r="D180" s="3" t="s">
        <v>93</v>
      </c>
      <c r="E180" s="9">
        <v>10940</v>
      </c>
      <c r="F180" s="9">
        <v>10940</v>
      </c>
      <c r="G180" s="6">
        <v>5559.2</v>
      </c>
      <c r="H180" s="26">
        <f t="shared" si="6"/>
        <v>50.81535648994515</v>
      </c>
    </row>
    <row r="181" spans="1:8" ht="15">
      <c r="A181" s="13"/>
      <c r="B181" s="2"/>
      <c r="C181" s="2" t="s">
        <v>113</v>
      </c>
      <c r="D181" s="3" t="s">
        <v>66</v>
      </c>
      <c r="E181" s="9">
        <v>352000</v>
      </c>
      <c r="F181" s="9">
        <v>352000</v>
      </c>
      <c r="G181" s="6">
        <v>192905.35</v>
      </c>
      <c r="H181" s="26">
        <f t="shared" si="6"/>
        <v>54.802656250000005</v>
      </c>
    </row>
    <row r="182" spans="1:8" ht="15">
      <c r="A182" s="13"/>
      <c r="B182" s="2"/>
      <c r="C182" s="2" t="s">
        <v>115</v>
      </c>
      <c r="D182" s="3" t="s">
        <v>15</v>
      </c>
      <c r="E182" s="9">
        <v>1400</v>
      </c>
      <c r="F182" s="9">
        <v>1400</v>
      </c>
      <c r="G182" s="6">
        <v>440.41</v>
      </c>
      <c r="H182" s="26">
        <f t="shared" si="6"/>
        <v>31.457857142857144</v>
      </c>
    </row>
    <row r="183" spans="1:8" ht="15">
      <c r="A183" s="13"/>
      <c r="B183" s="2"/>
      <c r="C183" s="2" t="s">
        <v>116</v>
      </c>
      <c r="D183" s="3" t="s">
        <v>16</v>
      </c>
      <c r="E183" s="9">
        <v>3400</v>
      </c>
      <c r="F183" s="9">
        <v>3400</v>
      </c>
      <c r="G183" s="6">
        <v>9602.89</v>
      </c>
      <c r="H183" s="26">
        <f t="shared" si="6"/>
        <v>282.4379411764706</v>
      </c>
    </row>
    <row r="184" spans="1:8" ht="28.5" customHeight="1">
      <c r="A184" s="14">
        <v>900</v>
      </c>
      <c r="B184" s="4"/>
      <c r="C184" s="4"/>
      <c r="D184" s="5" t="s">
        <v>94</v>
      </c>
      <c r="E184" s="7">
        <v>15000</v>
      </c>
      <c r="F184" s="7">
        <v>15000</v>
      </c>
      <c r="G184" s="6" t="s">
        <v>17</v>
      </c>
      <c r="H184" s="26">
        <v>0</v>
      </c>
    </row>
    <row r="185" spans="1:8" ht="15">
      <c r="A185" s="13"/>
      <c r="B185" s="2">
        <v>90006</v>
      </c>
      <c r="C185" s="2"/>
      <c r="D185" s="3" t="s">
        <v>95</v>
      </c>
      <c r="E185" s="6">
        <v>15000</v>
      </c>
      <c r="F185" s="6">
        <v>15000</v>
      </c>
      <c r="G185" s="6" t="s">
        <v>17</v>
      </c>
      <c r="H185" s="26">
        <v>0</v>
      </c>
    </row>
    <row r="186" spans="1:8" ht="32.25" customHeight="1">
      <c r="A186" s="13"/>
      <c r="B186" s="2"/>
      <c r="C186" s="2">
        <v>2440</v>
      </c>
      <c r="D186" s="3" t="s">
        <v>80</v>
      </c>
      <c r="E186" s="6">
        <v>15000</v>
      </c>
      <c r="F186" s="6">
        <v>15000</v>
      </c>
      <c r="G186" s="6" t="s">
        <v>17</v>
      </c>
      <c r="H186" s="26">
        <v>0</v>
      </c>
    </row>
    <row r="187" spans="1:8" ht="15" customHeight="1">
      <c r="A187" s="14">
        <v>926</v>
      </c>
      <c r="B187" s="4"/>
      <c r="C187" s="4"/>
      <c r="D187" s="5" t="s">
        <v>134</v>
      </c>
      <c r="E187" s="7" t="s">
        <v>17</v>
      </c>
      <c r="F187" s="7" t="s">
        <v>17</v>
      </c>
      <c r="G187" s="7">
        <v>1157.93</v>
      </c>
      <c r="H187" s="26">
        <v>0</v>
      </c>
    </row>
    <row r="188" spans="1:8" ht="15" customHeight="1">
      <c r="A188" s="13"/>
      <c r="B188" s="2">
        <v>92605</v>
      </c>
      <c r="C188" s="2"/>
      <c r="D188" s="3" t="s">
        <v>135</v>
      </c>
      <c r="E188" s="6" t="s">
        <v>17</v>
      </c>
      <c r="F188" s="6" t="s">
        <v>17</v>
      </c>
      <c r="G188" s="6">
        <v>1157.93</v>
      </c>
      <c r="H188" s="26">
        <v>0</v>
      </c>
    </row>
    <row r="189" spans="1:8" ht="13.5" customHeight="1">
      <c r="A189" s="13"/>
      <c r="B189" s="2"/>
      <c r="C189" s="2" t="s">
        <v>116</v>
      </c>
      <c r="D189" s="3" t="s">
        <v>16</v>
      </c>
      <c r="E189" s="6" t="s">
        <v>17</v>
      </c>
      <c r="F189" s="6" t="s">
        <v>17</v>
      </c>
      <c r="G189" s="6">
        <v>1157.93</v>
      </c>
      <c r="H189" s="26">
        <v>0</v>
      </c>
    </row>
    <row r="190" spans="1:8" ht="14.25">
      <c r="A190" s="14"/>
      <c r="B190" s="4"/>
      <c r="C190" s="4"/>
      <c r="D190" s="5" t="s">
        <v>96</v>
      </c>
      <c r="E190" s="8">
        <f>E7+E10+E14+E21+E25+E34+E46+E71+E74+E80+E89+E118+E123+E143+E152+E184</f>
        <v>43102874</v>
      </c>
      <c r="F190" s="8">
        <f>F7+F10+F14+F21+F25+F34+F46+F71+F74+F89+F118+F143+F152+F184+F123+F80</f>
        <v>42836902</v>
      </c>
      <c r="G190" s="7">
        <f>G7+G10+G14+G21+G25+G34+G46+G74+G80+G118+G123+G143+G152+G89+G187+G71</f>
        <v>20886034.470000003</v>
      </c>
      <c r="H190" s="26">
        <f t="shared" si="6"/>
        <v>48.75710776190118</v>
      </c>
    </row>
    <row r="191" spans="1:8" ht="15">
      <c r="A191" s="13"/>
      <c r="B191" s="2"/>
      <c r="C191" s="2" t="s">
        <v>117</v>
      </c>
      <c r="D191" s="3" t="s">
        <v>49</v>
      </c>
      <c r="E191" s="9">
        <v>5000000</v>
      </c>
      <c r="F191" s="9">
        <v>5000000</v>
      </c>
      <c r="G191" s="6">
        <v>2190332</v>
      </c>
      <c r="H191" s="26">
        <f t="shared" si="6"/>
        <v>43.80664</v>
      </c>
    </row>
    <row r="192" spans="1:8" ht="15">
      <c r="A192" s="13"/>
      <c r="B192" s="2"/>
      <c r="C192" s="2" t="s">
        <v>118</v>
      </c>
      <c r="D192" s="3" t="s">
        <v>50</v>
      </c>
      <c r="E192" s="9">
        <v>121597</v>
      </c>
      <c r="F192" s="9">
        <v>121597</v>
      </c>
      <c r="G192" s="6">
        <v>66677.76</v>
      </c>
      <c r="H192" s="26">
        <f t="shared" si="6"/>
        <v>54.83503704861139</v>
      </c>
    </row>
    <row r="193" spans="1:8" ht="15">
      <c r="A193" s="13"/>
      <c r="B193" s="2"/>
      <c r="C193" s="2" t="s">
        <v>108</v>
      </c>
      <c r="D193" s="3" t="s">
        <v>47</v>
      </c>
      <c r="E193" s="9">
        <v>2100000</v>
      </c>
      <c r="F193" s="9">
        <v>2100000</v>
      </c>
      <c r="G193" s="6">
        <v>882691</v>
      </c>
      <c r="H193" s="26">
        <f t="shared" si="6"/>
        <v>42.03290476190476</v>
      </c>
    </row>
    <row r="194" spans="1:8" ht="30" customHeight="1">
      <c r="A194" s="13"/>
      <c r="B194" s="2"/>
      <c r="C194" s="2" t="s">
        <v>109</v>
      </c>
      <c r="D194" s="3" t="s">
        <v>97</v>
      </c>
      <c r="E194" s="9">
        <v>600</v>
      </c>
      <c r="F194" s="9">
        <v>600</v>
      </c>
      <c r="G194" s="6">
        <v>632.16</v>
      </c>
      <c r="H194" s="26">
        <v>105.33</v>
      </c>
    </row>
    <row r="195" spans="1:8" ht="33" customHeight="1">
      <c r="A195" s="13"/>
      <c r="B195" s="2"/>
      <c r="C195" s="2" t="s">
        <v>110</v>
      </c>
      <c r="D195" s="3" t="s">
        <v>104</v>
      </c>
      <c r="E195" s="9">
        <f>E125</f>
        <v>1400</v>
      </c>
      <c r="F195" s="9">
        <v>1400</v>
      </c>
      <c r="G195" s="6">
        <v>2500</v>
      </c>
      <c r="H195" s="26">
        <f t="shared" si="6"/>
        <v>178.57142857142858</v>
      </c>
    </row>
    <row r="196" spans="1:8" ht="15">
      <c r="A196" s="13"/>
      <c r="B196" s="2"/>
      <c r="C196" s="2" t="s">
        <v>111</v>
      </c>
      <c r="D196" s="3" t="s">
        <v>14</v>
      </c>
      <c r="E196" s="9">
        <f>E16+E50+E104+E109</f>
        <v>50450</v>
      </c>
      <c r="F196" s="9">
        <v>50450</v>
      </c>
      <c r="G196" s="6">
        <v>46404.8</v>
      </c>
      <c r="H196" s="26">
        <f t="shared" si="6"/>
        <v>91.98176412289396</v>
      </c>
    </row>
    <row r="197" spans="1:8" ht="60" customHeight="1">
      <c r="A197" s="13"/>
      <c r="B197" s="2"/>
      <c r="C197" s="2" t="s">
        <v>112</v>
      </c>
      <c r="D197" s="3" t="s">
        <v>88</v>
      </c>
      <c r="E197" s="9">
        <v>176052</v>
      </c>
      <c r="F197" s="9">
        <v>182934</v>
      </c>
      <c r="G197" s="6">
        <v>164785.54</v>
      </c>
      <c r="H197" s="26">
        <f t="shared" si="6"/>
        <v>90.07923076082085</v>
      </c>
    </row>
    <row r="198" spans="1:8" ht="15">
      <c r="A198" s="13"/>
      <c r="B198" s="2"/>
      <c r="C198" s="2" t="s">
        <v>113</v>
      </c>
      <c r="D198" s="3" t="s">
        <v>66</v>
      </c>
      <c r="E198" s="9">
        <v>3684250</v>
      </c>
      <c r="F198" s="9">
        <v>3804250</v>
      </c>
      <c r="G198" s="6">
        <v>2257152.49</v>
      </c>
      <c r="H198" s="26">
        <f t="shared" si="6"/>
        <v>59.3323911414865</v>
      </c>
    </row>
    <row r="199" spans="1:8" ht="15">
      <c r="A199" s="13"/>
      <c r="B199" s="2"/>
      <c r="C199" s="2" t="s">
        <v>130</v>
      </c>
      <c r="D199" s="3" t="s">
        <v>143</v>
      </c>
      <c r="E199" s="6" t="s">
        <v>17</v>
      </c>
      <c r="F199" s="6" t="s">
        <v>17</v>
      </c>
      <c r="G199" s="6">
        <v>2</v>
      </c>
      <c r="H199" s="26">
        <v>0</v>
      </c>
    </row>
    <row r="200" spans="1:8" ht="15">
      <c r="A200" s="13"/>
      <c r="B200" s="2"/>
      <c r="C200" s="2" t="s">
        <v>114</v>
      </c>
      <c r="D200" s="3" t="s">
        <v>67</v>
      </c>
      <c r="E200" s="9">
        <f>E31</f>
        <v>3000000</v>
      </c>
      <c r="F200" s="9">
        <v>3000000</v>
      </c>
      <c r="G200" s="6"/>
      <c r="H200" s="26">
        <f t="shared" si="6"/>
        <v>0</v>
      </c>
    </row>
    <row r="201" spans="1:8" ht="15">
      <c r="A201" s="13"/>
      <c r="B201" s="2"/>
      <c r="C201" s="2" t="s">
        <v>115</v>
      </c>
      <c r="D201" s="3" t="s">
        <v>15</v>
      </c>
      <c r="E201" s="9">
        <f>E17+E42+E53+E91+E96+E106+E112+E127+E133+E138+E147+E160+E164+E172+E182</f>
        <v>45260</v>
      </c>
      <c r="F201" s="9">
        <v>45260</v>
      </c>
      <c r="G201" s="6">
        <v>10234.28</v>
      </c>
      <c r="H201" s="26">
        <f t="shared" si="6"/>
        <v>22.612196199734864</v>
      </c>
    </row>
    <row r="202" spans="1:8" ht="15">
      <c r="A202" s="13"/>
      <c r="B202" s="2"/>
      <c r="C202" s="2" t="s">
        <v>116</v>
      </c>
      <c r="D202" s="3" t="s">
        <v>78</v>
      </c>
      <c r="E202" s="9">
        <f>E18+E43+E54+E92+E97+E100+E107+E113+E128+E134+E139+E148+E155+E161+E165+E168+E173+E183</f>
        <v>16780</v>
      </c>
      <c r="F202" s="9">
        <v>16780</v>
      </c>
      <c r="G202" s="6">
        <v>112501</v>
      </c>
      <c r="H202" s="26">
        <f t="shared" si="6"/>
        <v>670.4469606674612</v>
      </c>
    </row>
    <row r="203" spans="1:8" ht="47.25" customHeight="1">
      <c r="A203" s="13"/>
      <c r="B203" s="2"/>
      <c r="C203" s="2">
        <v>2110</v>
      </c>
      <c r="D203" s="3" t="s">
        <v>8</v>
      </c>
      <c r="E203" s="9">
        <f>E9+E32+E36+E38+E40+E44+E48+E68+E73+E122</f>
        <v>2342692</v>
      </c>
      <c r="F203" s="9">
        <v>2432092</v>
      </c>
      <c r="G203" s="6">
        <v>1108558</v>
      </c>
      <c r="H203" s="26">
        <f t="shared" si="6"/>
        <v>45.58043034556258</v>
      </c>
    </row>
    <row r="204" spans="1:8" ht="30">
      <c r="A204" s="13"/>
      <c r="B204" s="2"/>
      <c r="C204" s="2">
        <v>2130</v>
      </c>
      <c r="D204" s="3" t="s">
        <v>105</v>
      </c>
      <c r="E204" s="9">
        <f>E135</f>
        <v>5530829</v>
      </c>
      <c r="F204" s="9">
        <v>5628645</v>
      </c>
      <c r="G204" s="6">
        <v>2824298</v>
      </c>
      <c r="H204" s="26">
        <f t="shared" si="6"/>
        <v>50.17722737888071</v>
      </c>
    </row>
    <row r="205" spans="1:8" ht="35.25" customHeight="1">
      <c r="A205" s="13"/>
      <c r="B205" s="2"/>
      <c r="C205" s="2">
        <v>2310</v>
      </c>
      <c r="D205" s="3" t="s">
        <v>98</v>
      </c>
      <c r="E205" s="9">
        <f>E70+E98+E102+E115+E117+E156</f>
        <v>3465901</v>
      </c>
      <c r="F205" s="9">
        <v>3427223</v>
      </c>
      <c r="G205" s="6">
        <v>1894883.44</v>
      </c>
      <c r="H205" s="26">
        <f t="shared" si="6"/>
        <v>55.28917843980389</v>
      </c>
    </row>
    <row r="206" spans="1:8" ht="31.5" customHeight="1">
      <c r="A206" s="13"/>
      <c r="B206" s="2"/>
      <c r="C206" s="2">
        <v>2320</v>
      </c>
      <c r="D206" s="3" t="s">
        <v>99</v>
      </c>
      <c r="E206" s="9">
        <f>E149</f>
        <v>832000</v>
      </c>
      <c r="F206" s="9">
        <v>832000</v>
      </c>
      <c r="G206" s="6">
        <v>455388</v>
      </c>
      <c r="H206" s="26">
        <f t="shared" si="6"/>
        <v>54.73413461538461</v>
      </c>
    </row>
    <row r="207" spans="1:8" ht="89.25" customHeight="1">
      <c r="A207" s="13"/>
      <c r="B207" s="2"/>
      <c r="C207" s="2">
        <v>2338</v>
      </c>
      <c r="D207" s="3" t="s">
        <v>141</v>
      </c>
      <c r="E207" s="9"/>
      <c r="F207" s="9">
        <v>24214</v>
      </c>
      <c r="G207" s="6">
        <v>24214.31</v>
      </c>
      <c r="H207" s="26">
        <f t="shared" si="6"/>
        <v>100.0012802510944</v>
      </c>
    </row>
    <row r="208" spans="1:8" ht="103.5" customHeight="1">
      <c r="A208" s="13"/>
      <c r="B208" s="2"/>
      <c r="C208" s="2">
        <v>2339</v>
      </c>
      <c r="D208" s="3" t="s">
        <v>142</v>
      </c>
      <c r="E208" s="9"/>
      <c r="F208" s="9">
        <v>11369</v>
      </c>
      <c r="G208" s="6">
        <v>11368.81</v>
      </c>
      <c r="H208" s="26">
        <f t="shared" si="6"/>
        <v>99.99832878881168</v>
      </c>
    </row>
    <row r="209" spans="1:8" ht="47.25" customHeight="1">
      <c r="A209" s="13"/>
      <c r="B209" s="2"/>
      <c r="C209" s="2">
        <v>2360</v>
      </c>
      <c r="D209" s="3" t="s">
        <v>100</v>
      </c>
      <c r="E209" s="9">
        <f>E33</f>
        <v>153000</v>
      </c>
      <c r="F209" s="9">
        <v>153000</v>
      </c>
      <c r="G209" s="6">
        <v>138183.93</v>
      </c>
      <c r="H209" s="26">
        <f t="shared" si="6"/>
        <v>90.31629411764706</v>
      </c>
    </row>
    <row r="210" spans="1:8" ht="31.5" customHeight="1">
      <c r="A210" s="13"/>
      <c r="B210" s="2"/>
      <c r="C210" s="2">
        <v>2440</v>
      </c>
      <c r="D210" s="3" t="s">
        <v>80</v>
      </c>
      <c r="E210" s="9">
        <f>E186+E150+E12</f>
        <v>385200</v>
      </c>
      <c r="F210" s="9">
        <v>385200</v>
      </c>
      <c r="G210" s="6">
        <v>180000</v>
      </c>
      <c r="H210" s="26">
        <f t="shared" si="6"/>
        <v>46.728971962616825</v>
      </c>
    </row>
    <row r="211" spans="1:8" ht="45">
      <c r="A211" s="13"/>
      <c r="B211" s="2"/>
      <c r="C211" s="2">
        <v>2460</v>
      </c>
      <c r="D211" s="3" t="s">
        <v>102</v>
      </c>
      <c r="E211" s="9">
        <f>E13</f>
        <v>104937</v>
      </c>
      <c r="F211" s="9">
        <v>104937</v>
      </c>
      <c r="G211" s="6">
        <v>53570.79</v>
      </c>
      <c r="H211" s="26">
        <f t="shared" si="6"/>
        <v>51.05043025815489</v>
      </c>
    </row>
    <row r="212" spans="1:8" ht="33" customHeight="1">
      <c r="A212" s="13"/>
      <c r="B212" s="2"/>
      <c r="C212" s="2">
        <v>2701</v>
      </c>
      <c r="D212" s="3" t="s">
        <v>21</v>
      </c>
      <c r="E212" s="9">
        <v>71963</v>
      </c>
      <c r="F212" s="9">
        <v>71963</v>
      </c>
      <c r="G212" s="6">
        <v>52149.41</v>
      </c>
      <c r="H212" s="26">
        <f t="shared" si="6"/>
        <v>72.46697608493254</v>
      </c>
    </row>
    <row r="213" spans="1:8" ht="15">
      <c r="A213" s="13"/>
      <c r="B213" s="2"/>
      <c r="C213" s="2">
        <v>2920</v>
      </c>
      <c r="D213" s="3" t="s">
        <v>53</v>
      </c>
      <c r="E213" s="9">
        <f>E82+E86+E88</f>
        <v>15127333</v>
      </c>
      <c r="F213" s="9">
        <v>14224638</v>
      </c>
      <c r="G213" s="6">
        <v>8389506</v>
      </c>
      <c r="H213" s="26">
        <f t="shared" si="6"/>
        <v>58.97869597806286</v>
      </c>
    </row>
    <row r="214" spans="1:8" ht="45">
      <c r="A214" s="13"/>
      <c r="B214" s="2"/>
      <c r="C214" s="2">
        <v>6620</v>
      </c>
      <c r="D214" s="3" t="s">
        <v>125</v>
      </c>
      <c r="E214" s="9">
        <v>20000</v>
      </c>
      <c r="F214" s="9">
        <v>20000</v>
      </c>
      <c r="G214" s="6">
        <v>20000</v>
      </c>
      <c r="H214" s="26">
        <f t="shared" si="6"/>
        <v>100</v>
      </c>
    </row>
    <row r="215" spans="1:8" ht="45">
      <c r="A215" s="13"/>
      <c r="B215" s="2"/>
      <c r="C215" s="2">
        <v>6260</v>
      </c>
      <c r="D215" s="3" t="s">
        <v>138</v>
      </c>
      <c r="E215" s="9"/>
      <c r="F215" s="9">
        <v>194020</v>
      </c>
      <c r="G215" s="6"/>
      <c r="H215" s="26">
        <f t="shared" si="6"/>
        <v>0</v>
      </c>
    </row>
    <row r="216" spans="1:8" ht="89.25" customHeight="1">
      <c r="A216" s="13"/>
      <c r="B216" s="2"/>
      <c r="C216" s="2">
        <v>6298</v>
      </c>
      <c r="D216" s="3" t="s">
        <v>122</v>
      </c>
      <c r="E216" s="6">
        <v>765997</v>
      </c>
      <c r="F216" s="6">
        <v>765997</v>
      </c>
      <c r="G216" s="6"/>
      <c r="H216" s="26">
        <f t="shared" si="6"/>
        <v>0</v>
      </c>
    </row>
    <row r="217" spans="1:8" ht="45">
      <c r="A217" s="13"/>
      <c r="B217" s="2"/>
      <c r="C217" s="2">
        <v>6410</v>
      </c>
      <c r="D217" s="3" t="s">
        <v>44</v>
      </c>
      <c r="E217" s="9">
        <v>4500</v>
      </c>
      <c r="F217" s="9">
        <v>4500</v>
      </c>
      <c r="G217" s="6"/>
      <c r="H217" s="26">
        <f t="shared" si="6"/>
        <v>0</v>
      </c>
    </row>
    <row r="218" spans="1:8" ht="34.5" customHeight="1">
      <c r="A218" s="15"/>
      <c r="B218" s="10"/>
      <c r="C218" s="10">
        <v>6430</v>
      </c>
      <c r="D218" s="3" t="s">
        <v>140</v>
      </c>
      <c r="E218" s="33"/>
      <c r="F218" s="33">
        <v>131700</v>
      </c>
      <c r="G218" s="27"/>
      <c r="H218" s="26">
        <f t="shared" si="6"/>
        <v>0</v>
      </c>
    </row>
    <row r="219" spans="1:8" ht="90.75" customHeight="1" thickBot="1">
      <c r="A219" s="15"/>
      <c r="B219" s="10"/>
      <c r="C219" s="10">
        <v>6439</v>
      </c>
      <c r="D219" s="11" t="s">
        <v>124</v>
      </c>
      <c r="E219" s="27">
        <v>102133</v>
      </c>
      <c r="F219" s="27">
        <v>102133</v>
      </c>
      <c r="G219" s="27"/>
      <c r="H219" s="35">
        <f t="shared" si="6"/>
        <v>0</v>
      </c>
    </row>
    <row r="220" spans="1:8" ht="15.75" thickBot="1">
      <c r="A220" s="28"/>
      <c r="B220" s="29"/>
      <c r="C220" s="29"/>
      <c r="D220" s="30" t="s">
        <v>101</v>
      </c>
      <c r="E220" s="31">
        <f>SUM(E191:E219)</f>
        <v>43102874</v>
      </c>
      <c r="F220" s="31">
        <f>SUM(F191:F219)</f>
        <v>42836902</v>
      </c>
      <c r="G220" s="34">
        <f>SUM(G191:G219)</f>
        <v>20886033.72</v>
      </c>
      <c r="H220" s="36">
        <f t="shared" si="6"/>
        <v>48.75710601107428</v>
      </c>
    </row>
  </sheetData>
  <mergeCells count="16">
    <mergeCell ref="D93:D94"/>
    <mergeCell ref="H61:H66"/>
    <mergeCell ref="A61:A66"/>
    <mergeCell ref="B61:B66"/>
    <mergeCell ref="C61:C66"/>
    <mergeCell ref="D61:D66"/>
    <mergeCell ref="G1:H1"/>
    <mergeCell ref="A2:G2"/>
    <mergeCell ref="A3:G3"/>
    <mergeCell ref="E93:E94"/>
    <mergeCell ref="G93:G94"/>
    <mergeCell ref="G61:G66"/>
    <mergeCell ref="H93:H94"/>
    <mergeCell ref="A93:A94"/>
    <mergeCell ref="B93:B94"/>
    <mergeCell ref="C93:C9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2006-08-22T07:51:29Z</cp:lastPrinted>
  <dcterms:created xsi:type="dcterms:W3CDTF">2005-11-08T07:22:52Z</dcterms:created>
  <dcterms:modified xsi:type="dcterms:W3CDTF">2006-08-25T08:40:41Z</dcterms:modified>
  <cp:category/>
  <cp:version/>
  <cp:contentType/>
  <cp:contentStatus/>
</cp:coreProperties>
</file>