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rojekt budżetu  2010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<sst xmlns="http://schemas.openxmlformats.org/spreadsheetml/2006/main" count="58" uniqueCount="52">
  <si>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w złotych</t>
  </si>
  <si>
    <t>Wyszczególnienie</t>
  </si>
  <si>
    <t>A.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</si>
  <si>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</si>
  <si>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</si>
  <si>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</si>
  <si>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</si>
  <si>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</si>
  <si>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</si>
  <si>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</si>
  <si>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</si>
  <si>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</si>
  <si>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</si>
  <si>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</si>
  <si>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</si>
  <si>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</si>
  <si>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</si>
  <si>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</si>
  <si>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</si>
  <si>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</si>
  <si>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</si>
  <si>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</si>
  <si>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</si>
  <si>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</si>
  <si>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</si>
  <si>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</si>
  <si>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</si>
  <si>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</si>
  <si>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</si>
  <si>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</si>
  <si>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</si>
  <si>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</si>
  <si>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</si>
  <si>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</si>
  <si>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</si>
  <si>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</si>
  <si>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</si>
  <si>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</si>
  <si>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</si>
  <si>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</si>
  <si>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</si>
  <si>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</si>
  <si>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</si>
  <si>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</si>
  <si>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</si>
  <si>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</si>
  <si>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</si>
  <si>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</si>
  <si>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</si>
  <si>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t xml:space="preserve">Zobowiązania wg tytułów dłużnych : </t>
  </si>
  <si>
    <t>PROGNOZA DŁUGU POWIATU JELENIOGÓRSKIEGO NA KONIEC ROKU BUDŻETOWEGO NA LATA 2009 - 2020</t>
  </si>
  <si>
    <t>p.w.2009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</si>
</sst>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0" fontId="5" fillId="0" borderId="11" xfId="52" applyNumberFormat="1" applyFont="1" applyBorder="1" applyAlignment="1">
      <alignment horizontal="right" wrapText="1"/>
    </xf>
    <xf numFmtId="10" fontId="5" fillId="0" borderId="12" xfId="52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4" width="7.7109375" style="1" customWidth="1"/>
    <col min="15" max="16384" width="9.140625" style="1" customWidth="1"/>
  </cols>
  <sheetData>
    <row r="1" spans="1:14" ht="12">
      <c r="A1" s="17"/>
      <c r="B1" s="17"/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8"/>
    </row>
    <row r="2" spans="1:14" ht="12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12">
      <c r="N3" s="2" t="s">
        <v>0</v>
      </c>
    </row>
    <row r="4" spans="1:14" ht="15" customHeight="1">
      <c r="A4" s="3"/>
      <c r="B4" s="10" t="s">
        <v>1</v>
      </c>
      <c r="C4" s="10" t="s">
        <v>51</v>
      </c>
      <c r="D4" s="10">
        <v>2010</v>
      </c>
      <c r="E4" s="10">
        <v>2011</v>
      </c>
      <c r="F4" s="10">
        <v>2012</v>
      </c>
      <c r="G4" s="10">
        <v>2013</v>
      </c>
      <c r="H4" s="10">
        <v>2014</v>
      </c>
      <c r="I4" s="10">
        <v>2015</v>
      </c>
      <c r="J4" s="10">
        <v>2016</v>
      </c>
      <c r="K4" s="10">
        <v>2017</v>
      </c>
      <c r="L4" s="10">
        <v>2018</v>
      </c>
      <c r="M4" s="10">
        <v>2019</v>
      </c>
      <c r="N4" s="10">
        <v>2020</v>
      </c>
    </row>
    <row r="5" spans="1:20" s="7" customFormat="1" ht="15" customHeight="1">
      <c r="A5" s="4" t="s">
        <v>2</v>
      </c>
      <c r="B5" s="11" t="s">
        <v>49</v>
      </c>
      <c r="C5" s="13">
        <f aca="true" t="shared" si="0" ref="C5:N5">SUM(C6+C10+C14)</f>
        <v>27754945</v>
      </c>
      <c r="D5" s="13">
        <f t="shared" si="0"/>
        <v>28912525</v>
      </c>
      <c r="E5" s="13">
        <f t="shared" si="0"/>
        <v>25740105</v>
      </c>
      <c r="F5" s="13">
        <f t="shared" si="0"/>
        <v>22586000</v>
      </c>
      <c r="G5" s="13">
        <f t="shared" si="0"/>
        <v>19388000</v>
      </c>
      <c r="H5" s="13">
        <f t="shared" si="0"/>
        <v>16040000</v>
      </c>
      <c r="I5" s="13">
        <f t="shared" si="0"/>
        <v>12742000</v>
      </c>
      <c r="J5" s="13">
        <f t="shared" si="0"/>
        <v>9644000</v>
      </c>
      <c r="K5" s="13">
        <f t="shared" si="0"/>
        <v>7126000</v>
      </c>
      <c r="L5" s="13">
        <f t="shared" si="0"/>
        <v>4348000</v>
      </c>
      <c r="M5" s="13">
        <f t="shared" si="0"/>
        <v>1500000</v>
      </c>
      <c r="N5" s="13">
        <f t="shared" si="0"/>
        <v>0</v>
      </c>
      <c r="O5" s="5"/>
      <c r="P5" s="5"/>
      <c r="Q5" s="5"/>
      <c r="R5" s="6"/>
      <c r="S5" s="6"/>
      <c r="T5" s="6"/>
    </row>
    <row r="6" spans="1:17" ht="15" customHeight="1">
      <c r="A6" s="3" t="s">
        <v>3</v>
      </c>
      <c r="B6" s="12" t="s">
        <v>4</v>
      </c>
      <c r="C6" s="14">
        <f aca="true" t="shared" si="1" ref="C6:N6">SUM(C7:C9)</f>
        <v>22754945</v>
      </c>
      <c r="D6" s="14">
        <f t="shared" si="1"/>
        <v>24912525</v>
      </c>
      <c r="E6" s="14">
        <f t="shared" si="1"/>
        <v>25740105</v>
      </c>
      <c r="F6" s="14">
        <f t="shared" si="1"/>
        <v>22586000</v>
      </c>
      <c r="G6" s="14">
        <f t="shared" si="1"/>
        <v>19388000</v>
      </c>
      <c r="H6" s="14">
        <f t="shared" si="1"/>
        <v>16040000</v>
      </c>
      <c r="I6" s="14">
        <f t="shared" si="1"/>
        <v>12742000</v>
      </c>
      <c r="J6" s="14">
        <f t="shared" si="1"/>
        <v>9644000</v>
      </c>
      <c r="K6" s="14">
        <f t="shared" si="1"/>
        <v>7126000</v>
      </c>
      <c r="L6" s="14">
        <f t="shared" si="1"/>
        <v>4348000</v>
      </c>
      <c r="M6" s="14">
        <f t="shared" si="1"/>
        <v>1500000</v>
      </c>
      <c r="N6" s="14">
        <f t="shared" si="1"/>
        <v>0</v>
      </c>
      <c r="O6" s="8"/>
      <c r="P6" s="8"/>
      <c r="Q6" s="8"/>
    </row>
    <row r="7" spans="1:17" ht="15" customHeight="1">
      <c r="A7" s="3" t="s">
        <v>5</v>
      </c>
      <c r="B7" s="12" t="s">
        <v>6</v>
      </c>
      <c r="C7" s="14">
        <v>54945</v>
      </c>
      <c r="D7" s="14">
        <f>SUM(C7-D19)</f>
        <v>30525</v>
      </c>
      <c r="E7" s="14">
        <f>SUM(D7-E19)</f>
        <v>6105</v>
      </c>
      <c r="F7" s="14">
        <f>SUM(E7-F19)</f>
        <v>0</v>
      </c>
      <c r="G7" s="14"/>
      <c r="H7" s="14"/>
      <c r="I7" s="14"/>
      <c r="J7" s="14"/>
      <c r="K7" s="14"/>
      <c r="L7" s="14"/>
      <c r="M7" s="14"/>
      <c r="N7" s="14"/>
      <c r="O7" s="8"/>
      <c r="P7" s="8"/>
      <c r="Q7" s="8"/>
    </row>
    <row r="8" spans="1:17" ht="15" customHeight="1">
      <c r="A8" s="3" t="s">
        <v>7</v>
      </c>
      <c r="B8" s="12" t="s">
        <v>8</v>
      </c>
      <c r="C8" s="14">
        <v>14700000</v>
      </c>
      <c r="D8" s="14">
        <f aca="true" t="shared" si="2" ref="D8:N8">SUM(C8-D20+C12)</f>
        <v>16882000</v>
      </c>
      <c r="E8" s="14">
        <f t="shared" si="2"/>
        <v>17934000</v>
      </c>
      <c r="F8" s="14">
        <f t="shared" si="2"/>
        <v>14986000</v>
      </c>
      <c r="G8" s="14">
        <f t="shared" si="2"/>
        <v>11988000</v>
      </c>
      <c r="H8" s="14">
        <f t="shared" si="2"/>
        <v>8840000</v>
      </c>
      <c r="I8" s="14">
        <f t="shared" si="2"/>
        <v>6742000</v>
      </c>
      <c r="J8" s="14">
        <f t="shared" si="2"/>
        <v>4144000</v>
      </c>
      <c r="K8" s="14">
        <f t="shared" si="2"/>
        <v>2626000</v>
      </c>
      <c r="L8" s="14">
        <f t="shared" si="2"/>
        <v>1348000</v>
      </c>
      <c r="M8" s="14">
        <f t="shared" si="2"/>
        <v>0</v>
      </c>
      <c r="N8" s="14">
        <f t="shared" si="2"/>
        <v>0</v>
      </c>
      <c r="O8" s="8"/>
      <c r="P8" s="8"/>
      <c r="Q8" s="8"/>
    </row>
    <row r="9" spans="1:17" ht="15" customHeight="1">
      <c r="A9" s="3" t="s">
        <v>9</v>
      </c>
      <c r="B9" s="12" t="s">
        <v>10</v>
      </c>
      <c r="C9" s="14">
        <v>8000000</v>
      </c>
      <c r="D9" s="14">
        <v>8000000</v>
      </c>
      <c r="E9" s="14">
        <f aca="true" t="shared" si="3" ref="E9:M9">SUM(D9-E21)</f>
        <v>7800000</v>
      </c>
      <c r="F9" s="14">
        <f t="shared" si="3"/>
        <v>7600000</v>
      </c>
      <c r="G9" s="14">
        <f t="shared" si="3"/>
        <v>7400000</v>
      </c>
      <c r="H9" s="14">
        <f t="shared" si="3"/>
        <v>7200000</v>
      </c>
      <c r="I9" s="14">
        <f t="shared" si="3"/>
        <v>6000000</v>
      </c>
      <c r="J9" s="14">
        <f t="shared" si="3"/>
        <v>5500000</v>
      </c>
      <c r="K9" s="14">
        <f t="shared" si="3"/>
        <v>4500000</v>
      </c>
      <c r="L9" s="14">
        <f t="shared" si="3"/>
        <v>3000000</v>
      </c>
      <c r="M9" s="14">
        <f t="shared" si="3"/>
        <v>1500000</v>
      </c>
      <c r="N9" s="14">
        <v>0</v>
      </c>
      <c r="O9" s="8"/>
      <c r="P9" s="8"/>
      <c r="Q9" s="8"/>
    </row>
    <row r="10" spans="1:17" ht="15" customHeight="1">
      <c r="A10" s="3" t="s">
        <v>11</v>
      </c>
      <c r="B10" s="12" t="s">
        <v>12</v>
      </c>
      <c r="C10" s="14">
        <f aca="true" t="shared" si="4" ref="C10:N10">SUM(C11:C13)</f>
        <v>5000000</v>
      </c>
      <c r="D10" s="14">
        <f t="shared" si="4"/>
        <v>4000000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8"/>
      <c r="P10" s="8"/>
      <c r="Q10" s="8"/>
    </row>
    <row r="11" spans="1:17" ht="15" customHeight="1">
      <c r="A11" s="3" t="s">
        <v>13</v>
      </c>
      <c r="B11" s="12" t="s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8"/>
      <c r="P11" s="8"/>
      <c r="Q11" s="8"/>
    </row>
    <row r="12" spans="1:17" ht="15" customHeight="1">
      <c r="A12" s="3" t="s">
        <v>14</v>
      </c>
      <c r="B12" s="12" t="s">
        <v>8</v>
      </c>
      <c r="C12" s="14">
        <v>5000000</v>
      </c>
      <c r="D12" s="14">
        <v>4000000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8"/>
      <c r="P12" s="8"/>
      <c r="Q12" s="8"/>
    </row>
    <row r="13" spans="1:17" ht="15" customHeight="1">
      <c r="A13" s="3" t="s">
        <v>15</v>
      </c>
      <c r="B13" s="12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8"/>
      <c r="P13" s="8"/>
      <c r="Q13" s="8"/>
    </row>
    <row r="14" spans="1:17" ht="15" customHeight="1">
      <c r="A14" s="3" t="s">
        <v>16</v>
      </c>
      <c r="B14" s="12" t="s">
        <v>17</v>
      </c>
      <c r="C14" s="14">
        <f aca="true" t="shared" si="5" ref="C14:N14">SUM(C15:C16)</f>
        <v>0</v>
      </c>
      <c r="D14" s="14">
        <f t="shared" si="5"/>
        <v>0</v>
      </c>
      <c r="E14" s="14">
        <f t="shared" si="5"/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8"/>
      <c r="P14" s="8"/>
      <c r="Q14" s="8"/>
    </row>
    <row r="15" spans="1:17" ht="15" customHeight="1">
      <c r="A15" s="3" t="s">
        <v>18</v>
      </c>
      <c r="B15" s="12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  <c r="P15" s="8"/>
      <c r="Q15" s="8"/>
    </row>
    <row r="16" spans="1:17" ht="15" customHeight="1">
      <c r="A16" s="3" t="s">
        <v>20</v>
      </c>
      <c r="B16" s="12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"/>
      <c r="P16" s="8"/>
      <c r="Q16" s="8"/>
    </row>
    <row r="17" spans="1:17" ht="15" customHeight="1">
      <c r="A17" s="4" t="s">
        <v>22</v>
      </c>
      <c r="B17" s="11" t="s">
        <v>23</v>
      </c>
      <c r="C17" s="13">
        <f aca="true" t="shared" si="6" ref="C17:N17">SUM(C18+C23+C24)</f>
        <v>5137819</v>
      </c>
      <c r="D17" s="13">
        <f t="shared" si="6"/>
        <v>4692420</v>
      </c>
      <c r="E17" s="13">
        <f t="shared" si="6"/>
        <v>5382420</v>
      </c>
      <c r="F17" s="13">
        <f t="shared" si="6"/>
        <v>5058105</v>
      </c>
      <c r="G17" s="13">
        <f t="shared" si="6"/>
        <v>4548000</v>
      </c>
      <c r="H17" s="13">
        <f t="shared" si="6"/>
        <v>4514000</v>
      </c>
      <c r="I17" s="13">
        <f t="shared" si="6"/>
        <v>4293000</v>
      </c>
      <c r="J17" s="13">
        <f t="shared" si="6"/>
        <v>3885000</v>
      </c>
      <c r="K17" s="13">
        <f t="shared" si="6"/>
        <v>3142000</v>
      </c>
      <c r="L17" s="13">
        <f t="shared" si="6"/>
        <v>3242000</v>
      </c>
      <c r="M17" s="13">
        <f t="shared" si="6"/>
        <v>3143000</v>
      </c>
      <c r="N17" s="13">
        <f t="shared" si="6"/>
        <v>1671000</v>
      </c>
      <c r="O17" s="8"/>
      <c r="P17" s="8"/>
      <c r="Q17" s="8"/>
    </row>
    <row r="18" spans="1:17" ht="15" customHeight="1">
      <c r="A18" s="3" t="s">
        <v>24</v>
      </c>
      <c r="B18" s="12" t="s">
        <v>25</v>
      </c>
      <c r="C18" s="14">
        <f aca="true" t="shared" si="7" ref="C18:N18">SUM(C19:C22)</f>
        <v>2325980</v>
      </c>
      <c r="D18" s="14">
        <f t="shared" si="7"/>
        <v>2842420</v>
      </c>
      <c r="E18" s="14">
        <f t="shared" si="7"/>
        <v>3172420</v>
      </c>
      <c r="F18" s="14">
        <f t="shared" si="7"/>
        <v>3154105</v>
      </c>
      <c r="G18" s="14">
        <f t="shared" si="7"/>
        <v>3198000</v>
      </c>
      <c r="H18" s="14">
        <f t="shared" si="7"/>
        <v>3348000</v>
      </c>
      <c r="I18" s="14">
        <f t="shared" si="7"/>
        <v>3298000</v>
      </c>
      <c r="J18" s="14">
        <f t="shared" si="7"/>
        <v>3098000</v>
      </c>
      <c r="K18" s="14">
        <f t="shared" si="7"/>
        <v>2518000</v>
      </c>
      <c r="L18" s="14">
        <f t="shared" si="7"/>
        <v>2778000</v>
      </c>
      <c r="M18" s="14">
        <f t="shared" si="7"/>
        <v>2848000</v>
      </c>
      <c r="N18" s="14">
        <f t="shared" si="7"/>
        <v>1500000</v>
      </c>
      <c r="O18" s="8"/>
      <c r="P18" s="8"/>
      <c r="Q18" s="8"/>
    </row>
    <row r="19" spans="1:17" ht="15" customHeight="1">
      <c r="A19" s="3" t="s">
        <v>26</v>
      </c>
      <c r="B19" s="12" t="s">
        <v>27</v>
      </c>
      <c r="C19" s="14">
        <v>24420</v>
      </c>
      <c r="D19" s="14">
        <v>24420</v>
      </c>
      <c r="E19" s="14">
        <v>24420</v>
      </c>
      <c r="F19" s="14">
        <v>6105</v>
      </c>
      <c r="G19" s="14"/>
      <c r="H19" s="14"/>
      <c r="I19" s="14"/>
      <c r="J19" s="14"/>
      <c r="K19" s="14"/>
      <c r="L19" s="14"/>
      <c r="M19" s="14"/>
      <c r="N19" s="14"/>
      <c r="O19" s="8"/>
      <c r="P19" s="8"/>
      <c r="Q19" s="8"/>
    </row>
    <row r="20" spans="1:17" ht="15" customHeight="1">
      <c r="A20" s="3" t="s">
        <v>28</v>
      </c>
      <c r="B20" s="12" t="s">
        <v>29</v>
      </c>
      <c r="C20" s="14">
        <v>2301560</v>
      </c>
      <c r="D20" s="14">
        <v>2818000</v>
      </c>
      <c r="E20" s="14">
        <v>2948000</v>
      </c>
      <c r="F20" s="14">
        <v>2948000</v>
      </c>
      <c r="G20" s="14">
        <v>2998000</v>
      </c>
      <c r="H20" s="14">
        <v>3148000</v>
      </c>
      <c r="I20" s="14">
        <v>2098000</v>
      </c>
      <c r="J20" s="14">
        <v>2598000</v>
      </c>
      <c r="K20" s="14">
        <v>1518000</v>
      </c>
      <c r="L20" s="14">
        <v>1278000</v>
      </c>
      <c r="M20" s="14">
        <v>1348000</v>
      </c>
      <c r="N20" s="14"/>
      <c r="O20" s="8"/>
      <c r="P20" s="8"/>
      <c r="Q20" s="8"/>
    </row>
    <row r="21" spans="1:17" ht="15" customHeight="1">
      <c r="A21" s="3" t="s">
        <v>30</v>
      </c>
      <c r="B21" s="12" t="s">
        <v>31</v>
      </c>
      <c r="C21" s="14"/>
      <c r="D21" s="14"/>
      <c r="E21" s="14">
        <v>200000</v>
      </c>
      <c r="F21" s="14">
        <v>200000</v>
      </c>
      <c r="G21" s="14">
        <v>200000</v>
      </c>
      <c r="H21" s="14">
        <v>200000</v>
      </c>
      <c r="I21" s="14">
        <v>1200000</v>
      </c>
      <c r="J21" s="14">
        <v>500000</v>
      </c>
      <c r="K21" s="14">
        <v>1000000</v>
      </c>
      <c r="L21" s="14">
        <v>1500000</v>
      </c>
      <c r="M21" s="14">
        <v>1500000</v>
      </c>
      <c r="N21" s="14">
        <v>1500000</v>
      </c>
      <c r="O21" s="8"/>
      <c r="P21" s="8"/>
      <c r="Q21" s="8"/>
    </row>
    <row r="22" spans="1:17" ht="15" customHeight="1">
      <c r="A22" s="3" t="s">
        <v>32</v>
      </c>
      <c r="B22" s="12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"/>
      <c r="P22" s="8"/>
      <c r="Q22" s="8"/>
    </row>
    <row r="23" spans="1:17" ht="15" customHeight="1">
      <c r="A23" s="3" t="s">
        <v>34</v>
      </c>
      <c r="B23" s="12" t="s">
        <v>35</v>
      </c>
      <c r="C23" s="14">
        <v>926839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/>
      <c r="P23" s="8"/>
      <c r="Q23" s="8"/>
    </row>
    <row r="24" spans="1:17" ht="15" customHeight="1">
      <c r="A24" s="3" t="s">
        <v>36</v>
      </c>
      <c r="B24" s="12" t="s">
        <v>37</v>
      </c>
      <c r="C24" s="14">
        <v>1885000</v>
      </c>
      <c r="D24" s="14">
        <v>1850000</v>
      </c>
      <c r="E24" s="14">
        <v>2210000</v>
      </c>
      <c r="F24" s="14">
        <v>1904000</v>
      </c>
      <c r="G24" s="14">
        <v>1350000</v>
      </c>
      <c r="H24" s="14">
        <v>1166000</v>
      </c>
      <c r="I24" s="14">
        <v>995000</v>
      </c>
      <c r="J24" s="14">
        <v>787000</v>
      </c>
      <c r="K24" s="14">
        <v>624000</v>
      </c>
      <c r="L24" s="14">
        <v>464000</v>
      </c>
      <c r="M24" s="14">
        <v>295000</v>
      </c>
      <c r="N24" s="14">
        <v>171000</v>
      </c>
      <c r="O24" s="8"/>
      <c r="P24" s="8"/>
      <c r="Q24" s="8"/>
    </row>
    <row r="25" spans="1:17" ht="15" customHeight="1">
      <c r="A25" s="4">
        <v>0</v>
      </c>
      <c r="B25" s="11" t="s">
        <v>38</v>
      </c>
      <c r="C25" s="13">
        <v>56382901</v>
      </c>
      <c r="D25" s="13">
        <v>59080893</v>
      </c>
      <c r="E25" s="13">
        <v>61500000</v>
      </c>
      <c r="F25" s="13">
        <v>62000000</v>
      </c>
      <c r="G25" s="13">
        <v>63000000</v>
      </c>
      <c r="H25" s="13">
        <v>63000000</v>
      </c>
      <c r="I25" s="13">
        <v>63000000</v>
      </c>
      <c r="J25" s="13">
        <v>63000000</v>
      </c>
      <c r="K25" s="13">
        <v>63000000</v>
      </c>
      <c r="L25" s="13">
        <v>63000000</v>
      </c>
      <c r="M25" s="13">
        <v>63000000</v>
      </c>
      <c r="N25" s="13">
        <v>63000000</v>
      </c>
      <c r="O25" s="8"/>
      <c r="P25" s="8"/>
      <c r="Q25" s="8"/>
    </row>
    <row r="26" spans="1:17" ht="15" customHeight="1">
      <c r="A26" s="4" t="s">
        <v>39</v>
      </c>
      <c r="B26" s="11" t="s">
        <v>40</v>
      </c>
      <c r="C26" s="13">
        <v>60868951</v>
      </c>
      <c r="D26" s="13">
        <v>60238473</v>
      </c>
      <c r="E26" s="13">
        <f aca="true" t="shared" si="8" ref="E26:N26">SUM(E25-E18)</f>
        <v>58327580</v>
      </c>
      <c r="F26" s="13">
        <f t="shared" si="8"/>
        <v>58845895</v>
      </c>
      <c r="G26" s="13">
        <f t="shared" si="8"/>
        <v>59802000</v>
      </c>
      <c r="H26" s="13">
        <f t="shared" si="8"/>
        <v>59652000</v>
      </c>
      <c r="I26" s="13">
        <f t="shared" si="8"/>
        <v>59702000</v>
      </c>
      <c r="J26" s="13">
        <f t="shared" si="8"/>
        <v>59902000</v>
      </c>
      <c r="K26" s="13">
        <f t="shared" si="8"/>
        <v>60482000</v>
      </c>
      <c r="L26" s="13">
        <f t="shared" si="8"/>
        <v>60222000</v>
      </c>
      <c r="M26" s="13">
        <f t="shared" si="8"/>
        <v>60152000</v>
      </c>
      <c r="N26" s="13">
        <f t="shared" si="8"/>
        <v>61500000</v>
      </c>
      <c r="O26" s="8"/>
      <c r="P26" s="8"/>
      <c r="Q26" s="8"/>
    </row>
    <row r="27" spans="1:17" ht="15" customHeight="1">
      <c r="A27" s="4" t="s">
        <v>41</v>
      </c>
      <c r="B27" s="11" t="s">
        <v>42</v>
      </c>
      <c r="C27" s="13">
        <f aca="true" t="shared" si="9" ref="C27:N27">SUM(C25-C26)</f>
        <v>-4486050</v>
      </c>
      <c r="D27" s="13">
        <f t="shared" si="9"/>
        <v>-1157580</v>
      </c>
      <c r="E27" s="13">
        <f t="shared" si="9"/>
        <v>3172420</v>
      </c>
      <c r="F27" s="13">
        <f t="shared" si="9"/>
        <v>3154105</v>
      </c>
      <c r="G27" s="13">
        <f t="shared" si="9"/>
        <v>3198000</v>
      </c>
      <c r="H27" s="13">
        <f t="shared" si="9"/>
        <v>3348000</v>
      </c>
      <c r="I27" s="13">
        <f t="shared" si="9"/>
        <v>3298000</v>
      </c>
      <c r="J27" s="13">
        <f t="shared" si="9"/>
        <v>3098000</v>
      </c>
      <c r="K27" s="13">
        <f t="shared" si="9"/>
        <v>2518000</v>
      </c>
      <c r="L27" s="13">
        <f t="shared" si="9"/>
        <v>2778000</v>
      </c>
      <c r="M27" s="13">
        <f t="shared" si="9"/>
        <v>2848000</v>
      </c>
      <c r="N27" s="13">
        <f t="shared" si="9"/>
        <v>1500000</v>
      </c>
      <c r="O27" s="8"/>
      <c r="P27" s="8"/>
      <c r="Q27" s="8"/>
    </row>
    <row r="28" spans="1:17" ht="12">
      <c r="A28" s="21" t="s">
        <v>43</v>
      </c>
      <c r="B28" s="23" t="s">
        <v>47</v>
      </c>
      <c r="C28" s="19">
        <f aca="true" t="shared" si="10" ref="C28:N28">SUM((C5)/C25)</f>
        <v>0.49225819366761564</v>
      </c>
      <c r="D28" s="19">
        <f t="shared" si="10"/>
        <v>0.4893718346471168</v>
      </c>
      <c r="E28" s="19">
        <f t="shared" si="10"/>
        <v>0.4185382926829268</v>
      </c>
      <c r="F28" s="19">
        <f t="shared" si="10"/>
        <v>0.36429032258064514</v>
      </c>
      <c r="G28" s="19">
        <f t="shared" si="10"/>
        <v>0.30774603174603177</v>
      </c>
      <c r="H28" s="19">
        <f t="shared" si="10"/>
        <v>0.2546031746031746</v>
      </c>
      <c r="I28" s="19">
        <f t="shared" si="10"/>
        <v>0.20225396825396824</v>
      </c>
      <c r="J28" s="19">
        <f t="shared" si="10"/>
        <v>0.1530793650793651</v>
      </c>
      <c r="K28" s="19">
        <f t="shared" si="10"/>
        <v>0.1131111111111111</v>
      </c>
      <c r="L28" s="19">
        <f t="shared" si="10"/>
        <v>0.06901587301587302</v>
      </c>
      <c r="M28" s="19">
        <f t="shared" si="10"/>
        <v>0.023809523809523808</v>
      </c>
      <c r="N28" s="19">
        <f t="shared" si="10"/>
        <v>0</v>
      </c>
      <c r="O28" s="8"/>
      <c r="P28" s="8"/>
      <c r="Q28" s="8"/>
    </row>
    <row r="29" spans="1:17" ht="12">
      <c r="A29" s="22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8"/>
      <c r="P29" s="8"/>
      <c r="Q29" s="8"/>
    </row>
    <row r="30" spans="1:17" ht="12">
      <c r="A30" s="21" t="s">
        <v>43</v>
      </c>
      <c r="B30" s="23" t="s">
        <v>44</v>
      </c>
      <c r="C30" s="19">
        <f aca="true" t="shared" si="11" ref="C30:N30">SUM((C5-C14)/C25)</f>
        <v>0.49225819366761564</v>
      </c>
      <c r="D30" s="19">
        <f t="shared" si="11"/>
        <v>0.4893718346471168</v>
      </c>
      <c r="E30" s="19">
        <f t="shared" si="11"/>
        <v>0.4185382926829268</v>
      </c>
      <c r="F30" s="19">
        <f t="shared" si="11"/>
        <v>0.36429032258064514</v>
      </c>
      <c r="G30" s="19">
        <f t="shared" si="11"/>
        <v>0.30774603174603177</v>
      </c>
      <c r="H30" s="19">
        <f t="shared" si="11"/>
        <v>0.2546031746031746</v>
      </c>
      <c r="I30" s="19">
        <f t="shared" si="11"/>
        <v>0.20225396825396824</v>
      </c>
      <c r="J30" s="19">
        <f t="shared" si="11"/>
        <v>0.1530793650793651</v>
      </c>
      <c r="K30" s="19">
        <f t="shared" si="11"/>
        <v>0.1131111111111111</v>
      </c>
      <c r="L30" s="19">
        <f t="shared" si="11"/>
        <v>0.06901587301587302</v>
      </c>
      <c r="M30" s="19">
        <f t="shared" si="11"/>
        <v>0.023809523809523808</v>
      </c>
      <c r="N30" s="19">
        <f t="shared" si="11"/>
        <v>0</v>
      </c>
      <c r="O30" s="8"/>
      <c r="P30" s="8"/>
      <c r="Q30" s="8"/>
    </row>
    <row r="31" spans="1:17" ht="12">
      <c r="A31" s="22"/>
      <c r="B31" s="2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8"/>
      <c r="P31" s="8"/>
      <c r="Q31" s="8"/>
    </row>
    <row r="32" spans="1:17" ht="12">
      <c r="A32" s="21" t="s">
        <v>43</v>
      </c>
      <c r="B32" s="23" t="s">
        <v>48</v>
      </c>
      <c r="C32" s="19">
        <f aca="true" t="shared" si="12" ref="C32:N32">SUM((C17/C25))</f>
        <v>0.09112370787732259</v>
      </c>
      <c r="D32" s="19">
        <f t="shared" si="12"/>
        <v>0.07942364716796003</v>
      </c>
      <c r="E32" s="19">
        <f t="shared" si="12"/>
        <v>0.08751902439024391</v>
      </c>
      <c r="F32" s="19">
        <f t="shared" si="12"/>
        <v>0.08158233870967742</v>
      </c>
      <c r="G32" s="19">
        <f t="shared" si="12"/>
        <v>0.0721904761904762</v>
      </c>
      <c r="H32" s="19">
        <f t="shared" si="12"/>
        <v>0.07165079365079365</v>
      </c>
      <c r="I32" s="19">
        <f t="shared" si="12"/>
        <v>0.06814285714285714</v>
      </c>
      <c r="J32" s="19">
        <f t="shared" si="12"/>
        <v>0.06166666666666667</v>
      </c>
      <c r="K32" s="19">
        <f t="shared" si="12"/>
        <v>0.049873015873015875</v>
      </c>
      <c r="L32" s="19">
        <f t="shared" si="12"/>
        <v>0.05146031746031746</v>
      </c>
      <c r="M32" s="19">
        <f t="shared" si="12"/>
        <v>0.04988888888888889</v>
      </c>
      <c r="N32" s="19">
        <f t="shared" si="12"/>
        <v>0.026523809523809522</v>
      </c>
      <c r="O32" s="8"/>
      <c r="P32" s="8"/>
      <c r="Q32" s="8"/>
    </row>
    <row r="33" spans="1:17" ht="12">
      <c r="A33" s="22"/>
      <c r="B33" s="2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8"/>
      <c r="P33" s="8"/>
      <c r="Q33" s="8"/>
    </row>
    <row r="34" spans="1:17" ht="12">
      <c r="A34" s="21" t="s">
        <v>43</v>
      </c>
      <c r="B34" s="23" t="s">
        <v>45</v>
      </c>
      <c r="C34" s="19">
        <f aca="true" t="shared" si="13" ref="C34:N34">SUM((C17-C23)/C25)</f>
        <v>0.07468540861350856</v>
      </c>
      <c r="D34" s="19">
        <f t="shared" si="13"/>
        <v>0.07942364716796003</v>
      </c>
      <c r="E34" s="19">
        <f t="shared" si="13"/>
        <v>0.08751902439024391</v>
      </c>
      <c r="F34" s="19">
        <f t="shared" si="13"/>
        <v>0.08158233870967742</v>
      </c>
      <c r="G34" s="19">
        <f t="shared" si="13"/>
        <v>0.0721904761904762</v>
      </c>
      <c r="H34" s="19">
        <f t="shared" si="13"/>
        <v>0.07165079365079365</v>
      </c>
      <c r="I34" s="19">
        <f t="shared" si="13"/>
        <v>0.06814285714285714</v>
      </c>
      <c r="J34" s="19">
        <f t="shared" si="13"/>
        <v>0.06166666666666667</v>
      </c>
      <c r="K34" s="19">
        <f t="shared" si="13"/>
        <v>0.049873015873015875</v>
      </c>
      <c r="L34" s="19">
        <f t="shared" si="13"/>
        <v>0.05146031746031746</v>
      </c>
      <c r="M34" s="19">
        <f t="shared" si="13"/>
        <v>0.04988888888888889</v>
      </c>
      <c r="N34" s="19">
        <f t="shared" si="13"/>
        <v>0.026523809523809522</v>
      </c>
      <c r="O34" s="8"/>
      <c r="P34" s="8"/>
      <c r="Q34" s="8"/>
    </row>
    <row r="35" spans="1:17" ht="12">
      <c r="A35" s="22"/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8"/>
      <c r="P35" s="8"/>
      <c r="Q35" s="8"/>
    </row>
    <row r="36" spans="3:14" ht="12"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6"/>
      <c r="N36" s="16"/>
    </row>
    <row r="37" spans="2:10" ht="13.5">
      <c r="B37" s="9" t="s">
        <v>46</v>
      </c>
      <c r="C37" s="2"/>
      <c r="D37" s="2"/>
      <c r="E37" s="2"/>
      <c r="F37" s="2"/>
      <c r="G37" s="2"/>
      <c r="H37" s="2"/>
      <c r="I37" s="2"/>
      <c r="J37" s="2"/>
    </row>
    <row r="38" spans="3:10" ht="12">
      <c r="C38" s="2"/>
      <c r="D38" s="2"/>
      <c r="E38" s="2"/>
      <c r="F38" s="2"/>
      <c r="G38" s="2"/>
      <c r="H38" s="2"/>
      <c r="I38" s="2"/>
      <c r="J38" s="2"/>
    </row>
    <row r="39" spans="3:10" ht="12">
      <c r="C39" s="2"/>
      <c r="D39" s="2"/>
      <c r="E39" s="2"/>
      <c r="F39" s="2"/>
      <c r="G39" s="2"/>
      <c r="H39" s="2"/>
      <c r="I39" s="2"/>
      <c r="J39" s="2"/>
    </row>
    <row r="40" spans="3:10" ht="12">
      <c r="C40" s="2"/>
      <c r="D40" s="2"/>
      <c r="E40" s="2"/>
      <c r="F40" s="2"/>
      <c r="G40" s="2"/>
      <c r="H40" s="2"/>
      <c r="I40" s="2"/>
      <c r="J40" s="2"/>
    </row>
  </sheetData>
  <sheetProtection/>
  <mergeCells count="57">
    <mergeCell ref="M30:M31"/>
    <mergeCell ref="L34:L35"/>
    <mergeCell ref="M34:M35"/>
    <mergeCell ref="N28:N29"/>
    <mergeCell ref="N30:N31"/>
    <mergeCell ref="N32:N33"/>
    <mergeCell ref="N34:N35"/>
    <mergeCell ref="M28:M29"/>
    <mergeCell ref="A2:N2"/>
    <mergeCell ref="K32:K33"/>
    <mergeCell ref="L32:L33"/>
    <mergeCell ref="M32:M33"/>
    <mergeCell ref="I28:I29"/>
    <mergeCell ref="I32:I33"/>
    <mergeCell ref="J32:J33"/>
    <mergeCell ref="J28:J29"/>
    <mergeCell ref="K28:K29"/>
    <mergeCell ref="L28:L29"/>
    <mergeCell ref="K34:K35"/>
    <mergeCell ref="K30:K31"/>
    <mergeCell ref="L30:L31"/>
    <mergeCell ref="I30:I31"/>
    <mergeCell ref="F34:F35"/>
    <mergeCell ref="G34:G35"/>
    <mergeCell ref="J30:J31"/>
    <mergeCell ref="G30:G31"/>
    <mergeCell ref="H30:H31"/>
    <mergeCell ref="I34:I35"/>
    <mergeCell ref="H28:H29"/>
    <mergeCell ref="H32:H33"/>
    <mergeCell ref="J34:J35"/>
    <mergeCell ref="H34:H35"/>
    <mergeCell ref="E34:E35"/>
    <mergeCell ref="E32:E33"/>
    <mergeCell ref="F32:F33"/>
    <mergeCell ref="G32:G33"/>
    <mergeCell ref="F30:F31"/>
    <mergeCell ref="A34:A35"/>
    <mergeCell ref="B34:B35"/>
    <mergeCell ref="C30:C31"/>
    <mergeCell ref="D30:D31"/>
    <mergeCell ref="C34:C35"/>
    <mergeCell ref="D34:D35"/>
    <mergeCell ref="C32:C33"/>
    <mergeCell ref="D32:D33"/>
    <mergeCell ref="A30:A31"/>
    <mergeCell ref="B30:B31"/>
    <mergeCell ref="G28:G29"/>
    <mergeCell ref="C28:C29"/>
    <mergeCell ref="D28:D29"/>
    <mergeCell ref="E28:E29"/>
    <mergeCell ref="F28:F29"/>
    <mergeCell ref="A32:A33"/>
    <mergeCell ref="B32:B33"/>
    <mergeCell ref="A28:A29"/>
    <mergeCell ref="B28:B29"/>
    <mergeCell ref="E30:E31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
Załącznik Nr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Starostwo Powiatowe Jelenia Góra</cp:lastModifiedBy>
  <cp:lastPrinted>2009-11-13T08:39:55Z</cp:lastPrinted>
  <dcterms:created xsi:type="dcterms:W3CDTF">2007-09-24T12:20:35Z</dcterms:created>
  <dcterms:modified xsi:type="dcterms:W3CDTF">2009-12-05T13:58:47Z</dcterms:modified>
  <cp:category/>
  <cp:version/>
  <cp:contentType/>
  <cp:contentStatus/>
</cp:coreProperties>
</file>