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rognoza budżet 2009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<sst xmlns="http://schemas.openxmlformats.org/spreadsheetml/2006/main" count="58" uniqueCount="52">
  <si>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w złotych</t>
  </si>
  <si>
    <t>Wyszczególnienie</t>
  </si>
  <si>
    <t>A.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</si>
  <si>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</si>
  <si>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</si>
  <si>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</si>
  <si>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</si>
  <si>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</si>
  <si>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</si>
  <si>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</si>
  <si>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</si>
  <si>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</si>
  <si>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</si>
  <si>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</si>
  <si>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</si>
  <si>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</si>
  <si>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</si>
  <si>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</si>
  <si>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</si>
  <si>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</si>
  <si>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</si>
  <si>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</si>
  <si>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</si>
  <si>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</si>
  <si>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</si>
  <si>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</si>
  <si>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</si>
  <si>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</si>
  <si>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</si>
  <si>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</si>
  <si>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</si>
  <si>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</si>
  <si>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</si>
  <si>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</si>
  <si>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</si>
  <si>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</si>
  <si>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</si>
  <si>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</si>
  <si>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</si>
  <si>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</si>
  <si>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</si>
  <si>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</si>
  <si>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</si>
  <si>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</si>
  <si>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</si>
  <si>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</si>
  <si>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</si>
  <si>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</si>
  <si>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</si>
  <si>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t xml:space="preserve">Zobowiązania wg tytułów dłużnych : </t>
  </si>
  <si>
    <t>PROGNOZA DŁUGU POWIATU JELENIOGÓRSKIEGO NA KONIEC ROKU BUDŻETOWEGO NA LATA 2009 - 2020</t>
  </si>
  <si>
    <t>2008 p.w.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</si>
</sst>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0" fontId="5" fillId="0" borderId="11" xfId="52" applyNumberFormat="1" applyFont="1" applyBorder="1" applyAlignment="1">
      <alignment horizontal="right" wrapText="1"/>
    </xf>
    <xf numFmtId="10" fontId="5" fillId="0" borderId="12" xfId="52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C32" sqref="C32:C33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5" width="7.7109375" style="1" customWidth="1"/>
    <col min="16" max="16384" width="9.140625" style="1" customWidth="1"/>
  </cols>
  <sheetData>
    <row r="1" spans="1:15" ht="12">
      <c r="A1" s="17"/>
      <c r="B1" s="17"/>
      <c r="C1" s="17"/>
      <c r="D1" s="17"/>
      <c r="E1" s="17"/>
      <c r="F1" s="17"/>
      <c r="G1" s="17"/>
      <c r="H1" s="17"/>
      <c r="I1" s="17"/>
      <c r="J1" s="18"/>
      <c r="K1" s="18"/>
      <c r="L1" s="18"/>
      <c r="M1" s="18"/>
      <c r="N1" s="18"/>
      <c r="O1" s="18"/>
    </row>
    <row r="2" spans="1:15" ht="12">
      <c r="A2" s="2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12">
      <c r="O3" s="2" t="s">
        <v>0</v>
      </c>
    </row>
    <row r="4" spans="1:15" ht="15" customHeight="1">
      <c r="A4" s="3"/>
      <c r="B4" s="10" t="s">
        <v>1</v>
      </c>
      <c r="C4" s="10" t="s">
        <v>51</v>
      </c>
      <c r="D4" s="10">
        <v>2009</v>
      </c>
      <c r="E4" s="10">
        <v>2010</v>
      </c>
      <c r="F4" s="10">
        <v>2011</v>
      </c>
      <c r="G4" s="10">
        <v>2012</v>
      </c>
      <c r="H4" s="10">
        <v>2013</v>
      </c>
      <c r="I4" s="10">
        <v>2014</v>
      </c>
      <c r="J4" s="10">
        <v>2015</v>
      </c>
      <c r="K4" s="10">
        <v>2016</v>
      </c>
      <c r="L4" s="10">
        <v>2017</v>
      </c>
      <c r="M4" s="10">
        <v>2018</v>
      </c>
      <c r="N4" s="10">
        <v>2019</v>
      </c>
      <c r="O4" s="10">
        <v>2020</v>
      </c>
    </row>
    <row r="5" spans="1:21" s="7" customFormat="1" ht="15" customHeight="1">
      <c r="A5" s="4" t="s">
        <v>2</v>
      </c>
      <c r="B5" s="11" t="s">
        <v>49</v>
      </c>
      <c r="C5" s="13">
        <f>SUM(C6+C10)</f>
        <v>25080925</v>
      </c>
      <c r="D5" s="13">
        <f aca="true" t="shared" si="0" ref="D5:O5">SUM(D6+D10+D14)</f>
        <v>22754945</v>
      </c>
      <c r="E5" s="13">
        <f t="shared" si="0"/>
        <v>20430525</v>
      </c>
      <c r="F5" s="13">
        <f t="shared" si="0"/>
        <v>17906105</v>
      </c>
      <c r="G5" s="13">
        <f t="shared" si="0"/>
        <v>15400000</v>
      </c>
      <c r="H5" s="13">
        <f t="shared" si="0"/>
        <v>12850000</v>
      </c>
      <c r="I5" s="13">
        <f t="shared" si="0"/>
        <v>10150000</v>
      </c>
      <c r="J5" s="13">
        <f t="shared" si="0"/>
        <v>7500000</v>
      </c>
      <c r="K5" s="13">
        <f t="shared" si="0"/>
        <v>5500000</v>
      </c>
      <c r="L5" s="13">
        <f t="shared" si="0"/>
        <v>4500000</v>
      </c>
      <c r="M5" s="13">
        <f t="shared" si="0"/>
        <v>3000000</v>
      </c>
      <c r="N5" s="13">
        <f t="shared" si="0"/>
        <v>1500000</v>
      </c>
      <c r="O5" s="13">
        <f t="shared" si="0"/>
        <v>0</v>
      </c>
      <c r="P5" s="5"/>
      <c r="Q5" s="5"/>
      <c r="R5" s="5"/>
      <c r="S5" s="6"/>
      <c r="T5" s="6"/>
      <c r="U5" s="6"/>
    </row>
    <row r="6" spans="1:18" ht="15" customHeight="1">
      <c r="A6" s="3" t="s">
        <v>3</v>
      </c>
      <c r="B6" s="12" t="s">
        <v>4</v>
      </c>
      <c r="C6" s="14">
        <f aca="true" t="shared" si="1" ref="C6:O6">SUM(C7:C9)</f>
        <v>17080925</v>
      </c>
      <c r="D6" s="14">
        <f t="shared" si="1"/>
        <v>22754945</v>
      </c>
      <c r="E6" s="14">
        <f t="shared" si="1"/>
        <v>20430525</v>
      </c>
      <c r="F6" s="14">
        <f t="shared" si="1"/>
        <v>17906105</v>
      </c>
      <c r="G6" s="14">
        <f t="shared" si="1"/>
        <v>15400000</v>
      </c>
      <c r="H6" s="14">
        <f t="shared" si="1"/>
        <v>12850000</v>
      </c>
      <c r="I6" s="14">
        <f t="shared" si="1"/>
        <v>10150000</v>
      </c>
      <c r="J6" s="14">
        <f t="shared" si="1"/>
        <v>7500000</v>
      </c>
      <c r="K6" s="14">
        <f t="shared" si="1"/>
        <v>5500000</v>
      </c>
      <c r="L6" s="14">
        <f t="shared" si="1"/>
        <v>4500000</v>
      </c>
      <c r="M6" s="14">
        <f t="shared" si="1"/>
        <v>3000000</v>
      </c>
      <c r="N6" s="14">
        <f t="shared" si="1"/>
        <v>1500000</v>
      </c>
      <c r="O6" s="14">
        <f t="shared" si="1"/>
        <v>0</v>
      </c>
      <c r="P6" s="8"/>
      <c r="Q6" s="8"/>
      <c r="R6" s="8"/>
    </row>
    <row r="7" spans="1:18" ht="15" customHeight="1">
      <c r="A7" s="3" t="s">
        <v>5</v>
      </c>
      <c r="B7" s="12" t="s">
        <v>6</v>
      </c>
      <c r="C7" s="14">
        <v>79365</v>
      </c>
      <c r="D7" s="14">
        <v>54945</v>
      </c>
      <c r="E7" s="14">
        <v>30525</v>
      </c>
      <c r="F7" s="14">
        <v>6105</v>
      </c>
      <c r="G7" s="14"/>
      <c r="H7" s="14"/>
      <c r="I7" s="14"/>
      <c r="J7" s="14"/>
      <c r="K7" s="14"/>
      <c r="L7" s="14"/>
      <c r="M7" s="14"/>
      <c r="N7" s="14"/>
      <c r="O7" s="14"/>
      <c r="P7" s="8"/>
      <c r="Q7" s="8"/>
      <c r="R7" s="8"/>
    </row>
    <row r="8" spans="1:18" ht="15" customHeight="1">
      <c r="A8" s="3" t="s">
        <v>7</v>
      </c>
      <c r="B8" s="12" t="s">
        <v>8</v>
      </c>
      <c r="C8" s="14">
        <v>17001560</v>
      </c>
      <c r="D8" s="14">
        <f>SUM(C8-D20)</f>
        <v>14700000</v>
      </c>
      <c r="E8" s="14">
        <f>SUM(D8-E20)</f>
        <v>12400000</v>
      </c>
      <c r="F8" s="14">
        <v>10100000</v>
      </c>
      <c r="G8" s="14">
        <v>7800000</v>
      </c>
      <c r="H8" s="14">
        <v>5450000</v>
      </c>
      <c r="I8" s="14">
        <v>2950000</v>
      </c>
      <c r="J8" s="14">
        <v>1500000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8"/>
      <c r="Q8" s="8"/>
      <c r="R8" s="8"/>
    </row>
    <row r="9" spans="1:18" ht="15" customHeight="1">
      <c r="A9" s="3" t="s">
        <v>9</v>
      </c>
      <c r="B9" s="12" t="s">
        <v>10</v>
      </c>
      <c r="C9" s="14"/>
      <c r="D9" s="14">
        <v>8000000</v>
      </c>
      <c r="E9" s="14">
        <v>8000000</v>
      </c>
      <c r="F9" s="14">
        <v>7800000</v>
      </c>
      <c r="G9" s="14">
        <v>7600000</v>
      </c>
      <c r="H9" s="14">
        <v>7400000</v>
      </c>
      <c r="I9" s="14">
        <v>7200000</v>
      </c>
      <c r="J9" s="14">
        <v>6000000</v>
      </c>
      <c r="K9" s="14">
        <v>5500000</v>
      </c>
      <c r="L9" s="14">
        <v>4500000</v>
      </c>
      <c r="M9" s="14">
        <v>3000000</v>
      </c>
      <c r="N9" s="14">
        <v>1500000</v>
      </c>
      <c r="O9" s="14">
        <v>0</v>
      </c>
      <c r="P9" s="8"/>
      <c r="Q9" s="8"/>
      <c r="R9" s="8"/>
    </row>
    <row r="10" spans="1:18" ht="15" customHeight="1">
      <c r="A10" s="3" t="s">
        <v>11</v>
      </c>
      <c r="B10" s="12" t="s">
        <v>12</v>
      </c>
      <c r="C10" s="14">
        <f aca="true" t="shared" si="2" ref="C10:O10">SUM(C11:C13)</f>
        <v>8000000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8"/>
      <c r="Q10" s="8"/>
      <c r="R10" s="8"/>
    </row>
    <row r="11" spans="1:18" ht="15" customHeight="1">
      <c r="A11" s="3" t="s">
        <v>13</v>
      </c>
      <c r="B11" s="12" t="s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8"/>
      <c r="Q11" s="8"/>
      <c r="R11" s="8"/>
    </row>
    <row r="12" spans="1:18" ht="15" customHeight="1">
      <c r="A12" s="3" t="s">
        <v>14</v>
      </c>
      <c r="B12" s="12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8"/>
      <c r="Q12" s="8"/>
      <c r="R12" s="8"/>
    </row>
    <row r="13" spans="1:18" ht="15" customHeight="1">
      <c r="A13" s="3" t="s">
        <v>15</v>
      </c>
      <c r="B13" s="12" t="s">
        <v>10</v>
      </c>
      <c r="C13" s="14">
        <v>8000000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"/>
      <c r="Q13" s="8"/>
      <c r="R13" s="8"/>
    </row>
    <row r="14" spans="1:18" ht="15" customHeight="1">
      <c r="A14" s="3" t="s">
        <v>16</v>
      </c>
      <c r="B14" s="12" t="s">
        <v>17</v>
      </c>
      <c r="C14" s="14">
        <f aca="true" t="shared" si="3" ref="C14:O14">SUM(C15:C16)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8"/>
      <c r="Q14" s="8"/>
      <c r="R14" s="8"/>
    </row>
    <row r="15" spans="1:18" ht="15" customHeight="1">
      <c r="A15" s="3" t="s">
        <v>18</v>
      </c>
      <c r="B15" s="12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8"/>
      <c r="Q15" s="8"/>
      <c r="R15" s="8"/>
    </row>
    <row r="16" spans="1:18" ht="15" customHeight="1">
      <c r="A16" s="3" t="s">
        <v>20</v>
      </c>
      <c r="B16" s="12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/>
      <c r="Q16" s="8"/>
      <c r="R16" s="8"/>
    </row>
    <row r="17" spans="1:18" ht="15" customHeight="1">
      <c r="A17" s="4" t="s">
        <v>22</v>
      </c>
      <c r="B17" s="11" t="s">
        <v>23</v>
      </c>
      <c r="C17" s="13">
        <f aca="true" t="shared" si="4" ref="C17:O17">SUM(C18+C23+C24)</f>
        <v>6306078</v>
      </c>
      <c r="D17" s="13">
        <f t="shared" si="4"/>
        <v>4325980</v>
      </c>
      <c r="E17" s="13">
        <f t="shared" si="4"/>
        <v>4368420</v>
      </c>
      <c r="F17" s="13">
        <f t="shared" si="4"/>
        <v>4859420</v>
      </c>
      <c r="G17" s="13">
        <f t="shared" si="4"/>
        <v>4493105</v>
      </c>
      <c r="H17" s="13">
        <f t="shared" si="4"/>
        <v>3833000</v>
      </c>
      <c r="I17" s="13">
        <f t="shared" si="4"/>
        <v>3773000</v>
      </c>
      <c r="J17" s="13">
        <f t="shared" si="4"/>
        <v>3478000</v>
      </c>
      <c r="K17" s="13">
        <f t="shared" si="4"/>
        <v>2641000</v>
      </c>
      <c r="L17" s="13">
        <f t="shared" si="4"/>
        <v>1505000</v>
      </c>
      <c r="M17" s="13">
        <f t="shared" si="4"/>
        <v>1904000</v>
      </c>
      <c r="N17" s="13">
        <f t="shared" si="4"/>
        <v>1618000</v>
      </c>
      <c r="O17" s="13">
        <f t="shared" si="4"/>
        <v>1661000</v>
      </c>
      <c r="P17" s="8"/>
      <c r="Q17" s="8"/>
      <c r="R17" s="8"/>
    </row>
    <row r="18" spans="1:18" ht="15" customHeight="1">
      <c r="A18" s="3" t="s">
        <v>24</v>
      </c>
      <c r="B18" s="12" t="s">
        <v>25</v>
      </c>
      <c r="C18" s="14">
        <f aca="true" t="shared" si="5" ref="C18:O18">SUM(C19:C22)</f>
        <v>3295980</v>
      </c>
      <c r="D18" s="14">
        <f t="shared" si="5"/>
        <v>2325980</v>
      </c>
      <c r="E18" s="14">
        <f t="shared" si="5"/>
        <v>2324420</v>
      </c>
      <c r="F18" s="14">
        <f t="shared" si="5"/>
        <v>2524420</v>
      </c>
      <c r="G18" s="14">
        <f t="shared" si="5"/>
        <v>2506105</v>
      </c>
      <c r="H18" s="14">
        <f t="shared" si="5"/>
        <v>2550000</v>
      </c>
      <c r="I18" s="14">
        <f t="shared" si="5"/>
        <v>2700000</v>
      </c>
      <c r="J18" s="14">
        <f t="shared" si="5"/>
        <v>2650000</v>
      </c>
      <c r="K18" s="14">
        <f t="shared" si="5"/>
        <v>2000000</v>
      </c>
      <c r="L18" s="14">
        <f t="shared" si="5"/>
        <v>1000000</v>
      </c>
      <c r="M18" s="14">
        <f t="shared" si="5"/>
        <v>1500000</v>
      </c>
      <c r="N18" s="14">
        <f t="shared" si="5"/>
        <v>1500000</v>
      </c>
      <c r="O18" s="14">
        <f t="shared" si="5"/>
        <v>1500000</v>
      </c>
      <c r="P18" s="8"/>
      <c r="Q18" s="8"/>
      <c r="R18" s="8"/>
    </row>
    <row r="19" spans="1:18" ht="15" customHeight="1">
      <c r="A19" s="3" t="s">
        <v>26</v>
      </c>
      <c r="B19" s="12" t="s">
        <v>27</v>
      </c>
      <c r="C19" s="14">
        <v>24420</v>
      </c>
      <c r="D19" s="14">
        <v>24420</v>
      </c>
      <c r="E19" s="14">
        <v>24420</v>
      </c>
      <c r="F19" s="14">
        <v>24420</v>
      </c>
      <c r="G19" s="14">
        <v>6105</v>
      </c>
      <c r="H19" s="14"/>
      <c r="I19" s="14"/>
      <c r="J19" s="14"/>
      <c r="K19" s="14"/>
      <c r="L19" s="14"/>
      <c r="M19" s="14"/>
      <c r="N19" s="14"/>
      <c r="O19" s="14"/>
      <c r="P19" s="8"/>
      <c r="Q19" s="8"/>
      <c r="R19" s="8"/>
    </row>
    <row r="20" spans="1:18" ht="15" customHeight="1">
      <c r="A20" s="3" t="s">
        <v>28</v>
      </c>
      <c r="B20" s="12" t="s">
        <v>29</v>
      </c>
      <c r="C20" s="14">
        <v>3271560</v>
      </c>
      <c r="D20" s="14">
        <v>2301560</v>
      </c>
      <c r="E20" s="14">
        <v>2300000</v>
      </c>
      <c r="F20" s="14">
        <v>2300000</v>
      </c>
      <c r="G20" s="14">
        <v>2300000</v>
      </c>
      <c r="H20" s="14">
        <v>2350000</v>
      </c>
      <c r="I20" s="14">
        <v>2500000</v>
      </c>
      <c r="J20" s="14">
        <v>1450000</v>
      </c>
      <c r="K20" s="14">
        <v>1500000</v>
      </c>
      <c r="L20" s="14"/>
      <c r="M20" s="14"/>
      <c r="N20" s="14"/>
      <c r="O20" s="14"/>
      <c r="P20" s="8"/>
      <c r="Q20" s="8"/>
      <c r="R20" s="8"/>
    </row>
    <row r="21" spans="1:18" ht="15" customHeight="1">
      <c r="A21" s="3" t="s">
        <v>30</v>
      </c>
      <c r="B21" s="12" t="s">
        <v>31</v>
      </c>
      <c r="C21" s="14"/>
      <c r="D21" s="14"/>
      <c r="E21" s="14"/>
      <c r="F21" s="14">
        <v>200000</v>
      </c>
      <c r="G21" s="14">
        <v>200000</v>
      </c>
      <c r="H21" s="14">
        <v>200000</v>
      </c>
      <c r="I21" s="14">
        <v>200000</v>
      </c>
      <c r="J21" s="14">
        <v>1200000</v>
      </c>
      <c r="K21" s="14">
        <v>500000</v>
      </c>
      <c r="L21" s="14">
        <v>1000000</v>
      </c>
      <c r="M21" s="14">
        <v>1500000</v>
      </c>
      <c r="N21" s="14">
        <v>1500000</v>
      </c>
      <c r="O21" s="14">
        <v>1500000</v>
      </c>
      <c r="P21" s="8"/>
      <c r="Q21" s="8"/>
      <c r="R21" s="8"/>
    </row>
    <row r="22" spans="1:18" ht="15" customHeight="1">
      <c r="A22" s="3" t="s">
        <v>32</v>
      </c>
      <c r="B22" s="12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8"/>
      <c r="Q22" s="8"/>
      <c r="R22" s="8"/>
    </row>
    <row r="23" spans="1:18" ht="15" customHeight="1">
      <c r="A23" s="3" t="s">
        <v>34</v>
      </c>
      <c r="B23" s="12" t="s">
        <v>35</v>
      </c>
      <c r="C23" s="14">
        <v>1510098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"/>
      <c r="Q23" s="8"/>
      <c r="R23" s="8"/>
    </row>
    <row r="24" spans="1:18" ht="15" customHeight="1">
      <c r="A24" s="3" t="s">
        <v>36</v>
      </c>
      <c r="B24" s="12" t="s">
        <v>37</v>
      </c>
      <c r="C24" s="14">
        <v>1500000</v>
      </c>
      <c r="D24" s="14">
        <v>2000000</v>
      </c>
      <c r="E24" s="14">
        <v>2044000</v>
      </c>
      <c r="F24" s="14">
        <v>2335000</v>
      </c>
      <c r="G24" s="14">
        <v>1987000</v>
      </c>
      <c r="H24" s="14">
        <v>1283000</v>
      </c>
      <c r="I24" s="14">
        <v>1073000</v>
      </c>
      <c r="J24" s="14">
        <v>828000</v>
      </c>
      <c r="K24" s="14">
        <v>641000</v>
      </c>
      <c r="L24" s="14">
        <v>505000</v>
      </c>
      <c r="M24" s="14">
        <v>404000</v>
      </c>
      <c r="N24" s="14">
        <v>118000</v>
      </c>
      <c r="O24" s="14">
        <v>161000</v>
      </c>
      <c r="P24" s="8"/>
      <c r="Q24" s="8"/>
      <c r="R24" s="8"/>
    </row>
    <row r="25" spans="1:18" ht="15" customHeight="1">
      <c r="A25" s="4">
        <v>0</v>
      </c>
      <c r="B25" s="11" t="s">
        <v>38</v>
      </c>
      <c r="C25" s="13">
        <v>55140726</v>
      </c>
      <c r="D25" s="13">
        <v>53185755</v>
      </c>
      <c r="E25" s="13">
        <v>52500000</v>
      </c>
      <c r="F25" s="13">
        <v>53500000</v>
      </c>
      <c r="G25" s="13">
        <v>53500000</v>
      </c>
      <c r="H25" s="13">
        <v>54500000</v>
      </c>
      <c r="I25" s="13">
        <v>54500000</v>
      </c>
      <c r="J25" s="13">
        <v>54500000</v>
      </c>
      <c r="K25" s="13">
        <v>54500000</v>
      </c>
      <c r="L25" s="13">
        <v>54500000</v>
      </c>
      <c r="M25" s="13">
        <v>55000000</v>
      </c>
      <c r="N25" s="13">
        <v>55000000</v>
      </c>
      <c r="O25" s="13">
        <v>55000000</v>
      </c>
      <c r="P25" s="8"/>
      <c r="Q25" s="8"/>
      <c r="R25" s="8"/>
    </row>
    <row r="26" spans="1:18" ht="15" customHeight="1">
      <c r="A26" s="4" t="s">
        <v>39</v>
      </c>
      <c r="B26" s="11" t="s">
        <v>40</v>
      </c>
      <c r="C26" s="13">
        <v>58859650</v>
      </c>
      <c r="D26" s="13">
        <v>50859775</v>
      </c>
      <c r="E26" s="13">
        <f aca="true" t="shared" si="6" ref="E26:O26">SUM(E25-E18)</f>
        <v>50175580</v>
      </c>
      <c r="F26" s="13">
        <f t="shared" si="6"/>
        <v>50975580</v>
      </c>
      <c r="G26" s="13">
        <f t="shared" si="6"/>
        <v>50993895</v>
      </c>
      <c r="H26" s="13">
        <f t="shared" si="6"/>
        <v>51950000</v>
      </c>
      <c r="I26" s="13">
        <f t="shared" si="6"/>
        <v>51800000</v>
      </c>
      <c r="J26" s="13">
        <f t="shared" si="6"/>
        <v>51850000</v>
      </c>
      <c r="K26" s="13">
        <f t="shared" si="6"/>
        <v>52500000</v>
      </c>
      <c r="L26" s="13">
        <f t="shared" si="6"/>
        <v>53500000</v>
      </c>
      <c r="M26" s="13">
        <f t="shared" si="6"/>
        <v>53500000</v>
      </c>
      <c r="N26" s="13">
        <f t="shared" si="6"/>
        <v>53500000</v>
      </c>
      <c r="O26" s="13">
        <f t="shared" si="6"/>
        <v>53500000</v>
      </c>
      <c r="P26" s="8"/>
      <c r="Q26" s="8"/>
      <c r="R26" s="8"/>
    </row>
    <row r="27" spans="1:18" ht="15" customHeight="1">
      <c r="A27" s="4" t="s">
        <v>41</v>
      </c>
      <c r="B27" s="11" t="s">
        <v>42</v>
      </c>
      <c r="C27" s="13">
        <f aca="true" t="shared" si="7" ref="C27:O27">SUM(C25-C26)</f>
        <v>-3718924</v>
      </c>
      <c r="D27" s="13">
        <f t="shared" si="7"/>
        <v>2325980</v>
      </c>
      <c r="E27" s="13">
        <f t="shared" si="7"/>
        <v>2324420</v>
      </c>
      <c r="F27" s="13">
        <f t="shared" si="7"/>
        <v>2524420</v>
      </c>
      <c r="G27" s="13">
        <f t="shared" si="7"/>
        <v>2506105</v>
      </c>
      <c r="H27" s="13">
        <f t="shared" si="7"/>
        <v>2550000</v>
      </c>
      <c r="I27" s="13">
        <f t="shared" si="7"/>
        <v>2700000</v>
      </c>
      <c r="J27" s="13">
        <f t="shared" si="7"/>
        <v>2650000</v>
      </c>
      <c r="K27" s="13">
        <f t="shared" si="7"/>
        <v>2000000</v>
      </c>
      <c r="L27" s="13">
        <f t="shared" si="7"/>
        <v>1000000</v>
      </c>
      <c r="M27" s="13">
        <f t="shared" si="7"/>
        <v>1500000</v>
      </c>
      <c r="N27" s="13">
        <f t="shared" si="7"/>
        <v>1500000</v>
      </c>
      <c r="O27" s="13">
        <f t="shared" si="7"/>
        <v>1500000</v>
      </c>
      <c r="P27" s="8"/>
      <c r="Q27" s="8"/>
      <c r="R27" s="8"/>
    </row>
    <row r="28" spans="1:18" ht="12">
      <c r="A28" s="21" t="s">
        <v>43</v>
      </c>
      <c r="B28" s="23" t="s">
        <v>47</v>
      </c>
      <c r="C28" s="19">
        <f aca="true" t="shared" si="8" ref="C28:O28">SUM((C5)/C25)</f>
        <v>0.4548530064693018</v>
      </c>
      <c r="D28" s="19">
        <f t="shared" si="8"/>
        <v>0.4278390896208957</v>
      </c>
      <c r="E28" s="19">
        <f t="shared" si="8"/>
        <v>0.38915285714285713</v>
      </c>
      <c r="F28" s="19">
        <f t="shared" si="8"/>
        <v>0.3346935514018692</v>
      </c>
      <c r="G28" s="19">
        <f t="shared" si="8"/>
        <v>0.28785046728971964</v>
      </c>
      <c r="H28" s="19">
        <f t="shared" si="8"/>
        <v>0.23577981651376148</v>
      </c>
      <c r="I28" s="19">
        <f t="shared" si="8"/>
        <v>0.18623853211009175</v>
      </c>
      <c r="J28" s="19">
        <f t="shared" si="8"/>
        <v>0.13761467889908258</v>
      </c>
      <c r="K28" s="19">
        <f t="shared" si="8"/>
        <v>0.10091743119266056</v>
      </c>
      <c r="L28" s="19">
        <f t="shared" si="8"/>
        <v>0.08256880733944955</v>
      </c>
      <c r="M28" s="19">
        <f t="shared" si="8"/>
        <v>0.05454545454545454</v>
      </c>
      <c r="N28" s="19">
        <f t="shared" si="8"/>
        <v>0.02727272727272727</v>
      </c>
      <c r="O28" s="19">
        <f t="shared" si="8"/>
        <v>0</v>
      </c>
      <c r="P28" s="8"/>
      <c r="Q28" s="8"/>
      <c r="R28" s="8"/>
    </row>
    <row r="29" spans="1:18" ht="12">
      <c r="A29" s="22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8"/>
      <c r="Q29" s="8"/>
      <c r="R29" s="8"/>
    </row>
    <row r="30" spans="1:18" ht="12">
      <c r="A30" s="21" t="s">
        <v>43</v>
      </c>
      <c r="B30" s="23" t="s">
        <v>44</v>
      </c>
      <c r="C30" s="19">
        <v>0.4549</v>
      </c>
      <c r="D30" s="19">
        <f aca="true" t="shared" si="9" ref="D30:O30">SUM((D5-D14)/D25)</f>
        <v>0.4278390896208957</v>
      </c>
      <c r="E30" s="19">
        <f t="shared" si="9"/>
        <v>0.38915285714285713</v>
      </c>
      <c r="F30" s="19">
        <f t="shared" si="9"/>
        <v>0.3346935514018692</v>
      </c>
      <c r="G30" s="19">
        <f t="shared" si="9"/>
        <v>0.28785046728971964</v>
      </c>
      <c r="H30" s="19">
        <f t="shared" si="9"/>
        <v>0.23577981651376148</v>
      </c>
      <c r="I30" s="19">
        <f t="shared" si="9"/>
        <v>0.18623853211009175</v>
      </c>
      <c r="J30" s="19">
        <f t="shared" si="9"/>
        <v>0.13761467889908258</v>
      </c>
      <c r="K30" s="19">
        <f t="shared" si="9"/>
        <v>0.10091743119266056</v>
      </c>
      <c r="L30" s="19">
        <f t="shared" si="9"/>
        <v>0.08256880733944955</v>
      </c>
      <c r="M30" s="19">
        <f t="shared" si="9"/>
        <v>0.05454545454545454</v>
      </c>
      <c r="N30" s="19">
        <f t="shared" si="9"/>
        <v>0.02727272727272727</v>
      </c>
      <c r="O30" s="19">
        <f t="shared" si="9"/>
        <v>0</v>
      </c>
      <c r="P30" s="8"/>
      <c r="Q30" s="8"/>
      <c r="R30" s="8"/>
    </row>
    <row r="31" spans="1:18" ht="12">
      <c r="A31" s="22"/>
      <c r="B31" s="2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8"/>
      <c r="Q31" s="8"/>
      <c r="R31" s="8"/>
    </row>
    <row r="32" spans="1:18" ht="12">
      <c r="A32" s="21" t="s">
        <v>43</v>
      </c>
      <c r="B32" s="23" t="s">
        <v>48</v>
      </c>
      <c r="C32" s="19">
        <f aca="true" t="shared" si="10" ref="C32:O32">SUM((C17/C25))</f>
        <v>0.11436334733786421</v>
      </c>
      <c r="D32" s="19">
        <f t="shared" si="10"/>
        <v>0.08133719263738946</v>
      </c>
      <c r="E32" s="19">
        <f t="shared" si="10"/>
        <v>0.083208</v>
      </c>
      <c r="F32" s="19">
        <f t="shared" si="10"/>
        <v>0.09083028037383177</v>
      </c>
      <c r="G32" s="19">
        <f t="shared" si="10"/>
        <v>0.08398327102803739</v>
      </c>
      <c r="H32" s="19">
        <f t="shared" si="10"/>
        <v>0.0703302752293578</v>
      </c>
      <c r="I32" s="19">
        <f t="shared" si="10"/>
        <v>0.06922935779816514</v>
      </c>
      <c r="J32" s="19">
        <f t="shared" si="10"/>
        <v>0.0638165137614679</v>
      </c>
      <c r="K32" s="19">
        <f t="shared" si="10"/>
        <v>0.048458715596330276</v>
      </c>
      <c r="L32" s="19">
        <f t="shared" si="10"/>
        <v>0.02761467889908257</v>
      </c>
      <c r="M32" s="19">
        <f t="shared" si="10"/>
        <v>0.03461818181818182</v>
      </c>
      <c r="N32" s="19">
        <f t="shared" si="10"/>
        <v>0.02941818181818182</v>
      </c>
      <c r="O32" s="19">
        <f t="shared" si="10"/>
        <v>0.0302</v>
      </c>
      <c r="P32" s="8"/>
      <c r="Q32" s="8"/>
      <c r="R32" s="8"/>
    </row>
    <row r="33" spans="1:18" ht="12">
      <c r="A33" s="22"/>
      <c r="B33" s="2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8"/>
      <c r="Q33" s="8"/>
      <c r="R33" s="8"/>
    </row>
    <row r="34" spans="1:18" ht="12">
      <c r="A34" s="21" t="s">
        <v>43</v>
      </c>
      <c r="B34" s="23" t="s">
        <v>45</v>
      </c>
      <c r="C34" s="19">
        <f aca="true" t="shared" si="11" ref="C34:O34">SUM((C17-C23)/C25)</f>
        <v>0.08697709203175888</v>
      </c>
      <c r="D34" s="19">
        <f t="shared" si="11"/>
        <v>0.08133719263738946</v>
      </c>
      <c r="E34" s="19">
        <f t="shared" si="11"/>
        <v>0.083208</v>
      </c>
      <c r="F34" s="19">
        <f t="shared" si="11"/>
        <v>0.09083028037383177</v>
      </c>
      <c r="G34" s="19">
        <f t="shared" si="11"/>
        <v>0.08398327102803739</v>
      </c>
      <c r="H34" s="19">
        <f t="shared" si="11"/>
        <v>0.0703302752293578</v>
      </c>
      <c r="I34" s="19">
        <f t="shared" si="11"/>
        <v>0.06922935779816514</v>
      </c>
      <c r="J34" s="19">
        <f t="shared" si="11"/>
        <v>0.0638165137614679</v>
      </c>
      <c r="K34" s="19">
        <f t="shared" si="11"/>
        <v>0.048458715596330276</v>
      </c>
      <c r="L34" s="19">
        <f t="shared" si="11"/>
        <v>0.02761467889908257</v>
      </c>
      <c r="M34" s="19">
        <f t="shared" si="11"/>
        <v>0.03461818181818182</v>
      </c>
      <c r="N34" s="19">
        <f t="shared" si="11"/>
        <v>0.02941818181818182</v>
      </c>
      <c r="O34" s="19">
        <f t="shared" si="11"/>
        <v>0.0302</v>
      </c>
      <c r="P34" s="8"/>
      <c r="Q34" s="8"/>
      <c r="R34" s="8"/>
    </row>
    <row r="35" spans="1:18" ht="12">
      <c r="A35" s="22"/>
      <c r="B35" s="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8"/>
      <c r="Q35" s="8"/>
      <c r="R35" s="8"/>
    </row>
    <row r="36" spans="3:15" ht="12"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6"/>
      <c r="N36" s="16"/>
      <c r="O36" s="16"/>
    </row>
    <row r="37" spans="2:11" ht="13.5">
      <c r="B37" s="9" t="s">
        <v>46</v>
      </c>
      <c r="C37" s="2"/>
      <c r="D37" s="2"/>
      <c r="E37" s="2"/>
      <c r="F37" s="2"/>
      <c r="G37" s="2"/>
      <c r="H37" s="2"/>
      <c r="I37" s="2"/>
      <c r="J37" s="2"/>
      <c r="K37" s="2"/>
    </row>
    <row r="38" spans="3:11" ht="12">
      <c r="C38" s="2"/>
      <c r="D38" s="2"/>
      <c r="E38" s="2"/>
      <c r="F38" s="2"/>
      <c r="G38" s="2"/>
      <c r="H38" s="2"/>
      <c r="I38" s="2"/>
      <c r="J38" s="2"/>
      <c r="K38" s="2"/>
    </row>
    <row r="39" spans="3:11" ht="12">
      <c r="C39" s="2"/>
      <c r="D39" s="2"/>
      <c r="E39" s="2"/>
      <c r="F39" s="2"/>
      <c r="G39" s="2"/>
      <c r="H39" s="2"/>
      <c r="I39" s="2"/>
      <c r="J39" s="2"/>
      <c r="K39" s="2"/>
    </row>
    <row r="40" spans="3:11" ht="12"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61">
    <mergeCell ref="L34:L35"/>
    <mergeCell ref="M34:M35"/>
    <mergeCell ref="N34:N35"/>
    <mergeCell ref="O28:O29"/>
    <mergeCell ref="O30:O31"/>
    <mergeCell ref="O32:O33"/>
    <mergeCell ref="O34:O35"/>
    <mergeCell ref="L30:L31"/>
    <mergeCell ref="M30:M31"/>
    <mergeCell ref="N30:N31"/>
    <mergeCell ref="A2:O2"/>
    <mergeCell ref="L32:L33"/>
    <mergeCell ref="M32:M33"/>
    <mergeCell ref="N32:N33"/>
    <mergeCell ref="J28:J29"/>
    <mergeCell ref="J32:J33"/>
    <mergeCell ref="K32:K33"/>
    <mergeCell ref="K28:K29"/>
    <mergeCell ref="L28:L29"/>
    <mergeCell ref="M28:M29"/>
    <mergeCell ref="C34:C35"/>
    <mergeCell ref="H34:H35"/>
    <mergeCell ref="F34:F35"/>
    <mergeCell ref="K30:K31"/>
    <mergeCell ref="H30:H31"/>
    <mergeCell ref="I30:I31"/>
    <mergeCell ref="J34:J35"/>
    <mergeCell ref="K34:K35"/>
    <mergeCell ref="E32:E33"/>
    <mergeCell ref="C30:C31"/>
    <mergeCell ref="D30:D31"/>
    <mergeCell ref="E30:E31"/>
    <mergeCell ref="F32:F33"/>
    <mergeCell ref="N28:N29"/>
    <mergeCell ref="J30:J31"/>
    <mergeCell ref="F30:F31"/>
    <mergeCell ref="G30:G31"/>
    <mergeCell ref="I34:I35"/>
    <mergeCell ref="I28:I29"/>
    <mergeCell ref="I32:I33"/>
    <mergeCell ref="G34:G35"/>
    <mergeCell ref="A32:A33"/>
    <mergeCell ref="B32:B33"/>
    <mergeCell ref="A34:A35"/>
    <mergeCell ref="B34:B35"/>
    <mergeCell ref="C28:C29"/>
    <mergeCell ref="A28:A29"/>
    <mergeCell ref="B28:B29"/>
    <mergeCell ref="A30:A31"/>
    <mergeCell ref="B30:B31"/>
    <mergeCell ref="C32:C33"/>
    <mergeCell ref="H28:H29"/>
    <mergeCell ref="D28:D29"/>
    <mergeCell ref="E28:E29"/>
    <mergeCell ref="F28:F29"/>
    <mergeCell ref="G28:G29"/>
    <mergeCell ref="D34:D35"/>
    <mergeCell ref="E34:E35"/>
    <mergeCell ref="G32:G33"/>
    <mergeCell ref="H32:H33"/>
    <mergeCell ref="D32:D33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&amp;R&amp;"Arial,Pogrubiony"&amp;9Załącznik Nr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Starostwo Powiatowe Jelenia Góra</cp:lastModifiedBy>
  <cp:lastPrinted>2008-11-10T13:10:14Z</cp:lastPrinted>
  <dcterms:created xsi:type="dcterms:W3CDTF">2007-09-24T12:20:35Z</dcterms:created>
  <dcterms:modified xsi:type="dcterms:W3CDTF">2008-11-21T09:16:17Z</dcterms:modified>
  <cp:category/>
  <cp:version/>
  <cp:contentType/>
  <cp:contentStatus/>
</cp:coreProperties>
</file>