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<sst xmlns="http://schemas.openxmlformats.org/spreadsheetml/2006/main" count="358" uniqueCount="153">
  <si>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</si>
  <si>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</si>
  <si>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</si>
  <si>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</si>
  <si>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</si>
  <si>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</si>
  <si>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</si>
  <si>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</si>
  <si>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</si>
  <si>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</si>
  <si>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</si>
  <si>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</si>
  <si>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</si>
  <si>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</si>
  <si>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</si>
  <si>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</si>
  <si>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</si>
  <si>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</si>
  <si>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</si>
  <si>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</si>
  <si>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</si>
  <si>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</si>
  <si>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</si>
  <si>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</si>
  <si>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</si>
  <si>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</si>
  <si>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</si>
  <si>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</si>
  <si>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</si>
  <si>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</si>
  <si>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</si>
  <si>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</si>
  <si>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</si>
  <si>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</si>
  <si>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</si>
  <si>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</si>
  <si>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</si>
  <si>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</si>
  <si>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</si>
  <si>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</si>
  <si>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</si>
  <si>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</si>
  <si>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</si>
  <si>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</si>
  <si>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</si>
  <si>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</si>
  <si>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</si>
  <si>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</si>
  <si>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</si>
  <si>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</si>
  <si>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</si>
  <si>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</si>
  <si>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</si>
  <si>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</si>
  <si>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</si>
  <si>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</si>
  <si>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</si>
  <si>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</si>
  <si>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</si>
  <si>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</si>
  <si>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</si>
  <si>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</si>
  <si>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</si>
  <si>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</si>
  <si>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</si>
  <si>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</si>
  <si>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</si>
  <si>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</si>
  <si>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</si>
  <si>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</si>
  <si>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</si>
  <si>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</si>
  <si>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</si>
  <si>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</si>
  <si>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</si>
  <si>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</si>
  <si>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</si>
  <si>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</si>
  <si>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</si>
  <si>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</si>
  <si>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</si>
  <si>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</si>
  <si>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</si>
  <si>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</si>
  <si>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</si>
  <si>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</si>
  <si>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</si>
  <si>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</si>
  <si>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</si>
  <si>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</si>
  <si>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</si>
  <si>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</si>
  <si>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</si>
  <si>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</si>
  <si>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</si>
  <si>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</si>
  <si>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</si>
  <si>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</si>
  <si>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</si>
  <si>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</si>
  <si>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</si>
  <si>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</si>
  <si>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</si>
  <si>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</si>
  <si>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</si>
  <si>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</si>
  <si>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</si>
  <si>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</si>
  <si>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</si>
  <si>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</si>
  <si>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</si>
  <si>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</si>
  <si>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</si>
  <si>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</si>
  <si>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</si>
  <si>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</si>
  <si>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Srodki na uzupełnienie dochodów</t>
  </si>
  <si>
    <t>% (7:6)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</si>
  <si>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</si>
  <si>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</si>
  <si>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Plan na 2007 rok po zmianach</t>
  </si>
  <si>
    <t>Plan na 2007 rok</t>
  </si>
  <si>
    <t>Dotacje celowe otrzymane z budżetu państwa  na realizację bieżącychy zadań własnych popwiatu</t>
  </si>
  <si>
    <t>O770</t>
  </si>
  <si>
    <t>Wpłaty z tytułu odpłatnego nabycia  prawa własnosci  oeraz prawa uzytkowania  wieczystego nieruchomości</t>
  </si>
  <si>
    <t>Dotacje celowe otrzymane z budżetu państwa na realizację bieżących  zadań włąsnych powiatu</t>
  </si>
  <si>
    <t>Młodzieżowe ośrodki socjoterapii</t>
  </si>
  <si>
    <t>BEZPIECZEŃSTWO PUBLICZNE I OCHRONA PRZECIWPOŻAROWA</t>
  </si>
  <si>
    <t>Usuwanie skutkó klęsk żywiołowych</t>
  </si>
  <si>
    <t>Usuwanie skutków klęsk żywiołowych</t>
  </si>
  <si>
    <t>Dotacje celowe otrzymane od samorządu województwa na zadania  bieżąceealizowane  na podstawie porozumień (umów) między jednostkami samorządu terytorialnego</t>
  </si>
  <si>
    <t>O960</t>
  </si>
  <si>
    <t>Dotacje otrzymane z funduszy celowych na finansowanie lub dofinansowwanie kosztów realizacji  inwestycji i zakupów inwestycyjnych jednostek sektora finansów publicznych</t>
  </si>
  <si>
    <t>Różne rozliczenia finansowe</t>
  </si>
  <si>
    <t xml:space="preserve">Środki na dofinansowanie własnych zadań bieżących gmin  (związków gmin), powiatów (związków powiatów) , samorządów województw,pozyskane z innych źródeł </t>
  </si>
  <si>
    <t>Dotacje celowe otrzymane z budżetu państwa na realizację inwestycji i zakupów inwestycyjnych własnych powiatu</t>
  </si>
  <si>
    <t>Wpływy z tytułu pomocy finansowej udzielanej miedzy jednostkami samorządu terytorialnego na dofinansowanie własnych zadań bieżących</t>
  </si>
  <si>
    <t>Młodziezowe ośrodki wychowawcze</t>
  </si>
  <si>
    <t>Dotacje celowe otrzymane z budżetu państwa na zadania bieżące realizowane przez powiat na podstawie  porozumień z organami administracji rządowej</t>
  </si>
  <si>
    <t>KULTURA FIZYCZNA I SPORT</t>
  </si>
  <si>
    <t xml:space="preserve">                                     DOCHODY POWIATU  WYKONANE W    2007 ROKU                                      </t>
  </si>
  <si>
    <t>Dotacje otrzymane z funduszy celowych na finansowanie lub  dofinansowanie kosztów  realizacji inwestycji i zakupów inwestycyjnych jednostek sektora finansów publicznych</t>
  </si>
  <si>
    <t>Wykonanie na 31.12.2007r</t>
  </si>
  <si>
    <t>Otrzymane spadki ,zapisy i darowizny w postaci pieniężnej</t>
  </si>
  <si>
    <t>Środki na uzupełnienie dochodów powiatu</t>
  </si>
  <si>
    <t>Dotacje celowe otrzymane  z budżetu państwa  na realizacje inwestycji  i zakupów inwestycyjnych  własnych powiatu</t>
  </si>
  <si>
    <t>O580</t>
  </si>
  <si>
    <t>O910</t>
  </si>
  <si>
    <t>Szpitale ogólne</t>
  </si>
  <si>
    <t>Grzywny i inne kary pieniężne od osób prawnych i innych jednostek organizacyjnych</t>
  </si>
  <si>
    <t>Odsetki od nieterminowych wpłat z tytułu  podatków i opłat</t>
  </si>
  <si>
    <t>Zadania w zakresie kultury fizycznej i sportu</t>
  </si>
  <si>
    <t>Środki na dofinansowanie włąsnych inwesycji  gmin (związków  gmin)powiatów (zwiazków powiatów) samorzą-dów województw pozyskane z innych źródeł-finasowanie  programów i projektów ze środków funduszy strukturalnych, Funduszu Spójności oraz z Sekcji Gwarancji Europejskiego Funduszu Orientacji i Gwarancji Rolnej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</si>
</sst>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4" fillId="0" borderId="10" xfId="42" applyNumberFormat="1" applyFont="1" applyBorder="1" applyAlignment="1">
      <alignment horizontal="center" wrapText="1"/>
    </xf>
    <xf numFmtId="169" fontId="4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69" fontId="4" fillId="0" borderId="17" xfId="42" applyNumberFormat="1" applyFont="1" applyBorder="1" applyAlignment="1">
      <alignment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horizontal="center" wrapText="1"/>
    </xf>
    <xf numFmtId="169" fontId="4" fillId="0" borderId="17" xfId="42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wrapText="1"/>
    </xf>
    <xf numFmtId="169" fontId="0" fillId="0" borderId="0" xfId="0" applyNumberFormat="1" applyAlignment="1">
      <alignment/>
    </xf>
    <xf numFmtId="169" fontId="8" fillId="0" borderId="0" xfId="42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wrapText="1"/>
    </xf>
    <xf numFmtId="169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169" fontId="2" fillId="0" borderId="20" xfId="42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9" fontId="4" fillId="0" borderId="11" xfId="42" applyNumberFormat="1" applyFont="1" applyBorder="1" applyAlignment="1">
      <alignment wrapText="1"/>
    </xf>
    <xf numFmtId="169" fontId="4" fillId="0" borderId="11" xfId="42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169" fontId="4" fillId="0" borderId="23" xfId="42" applyNumberFormat="1" applyFont="1" applyBorder="1" applyAlignment="1">
      <alignment wrapText="1"/>
    </xf>
    <xf numFmtId="169" fontId="4" fillId="0" borderId="23" xfId="42" applyNumberFormat="1" applyFont="1" applyBorder="1" applyAlignment="1">
      <alignment horizontal="center" wrapText="1"/>
    </xf>
    <xf numFmtId="169" fontId="4" fillId="0" borderId="24" xfId="42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169" fontId="2" fillId="0" borderId="26" xfId="42" applyNumberFormat="1" applyFont="1" applyBorder="1" applyAlignment="1">
      <alignment wrapText="1"/>
    </xf>
    <xf numFmtId="169" fontId="2" fillId="0" borderId="26" xfId="42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169" fontId="2" fillId="0" borderId="29" xfId="42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9" fontId="2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="75" zoomScaleNormal="75" zoomScalePageLayoutView="0" workbookViewId="0" topLeftCell="A228">
      <selection activeCell="I61" sqref="I61"/>
    </sheetView>
  </sheetViews>
  <sheetFormatPr defaultColWidth="9.140625" defaultRowHeight="12.75"/>
  <cols>
    <col min="1" max="1" width="6.7109375" style="0" customWidth="1"/>
    <col min="4" max="4" width="54.00390625" style="0" customWidth="1"/>
    <col min="5" max="7" width="14.140625" style="0" customWidth="1"/>
    <col min="8" max="8" width="8.7109375" style="0" customWidth="1"/>
  </cols>
  <sheetData>
    <row r="1" spans="1:7" ht="12.75" customHeight="1">
      <c r="A1" s="67" t="s">
        <v>140</v>
      </c>
      <c r="B1" s="67"/>
      <c r="C1" s="67"/>
      <c r="D1" s="67"/>
      <c r="E1" s="67"/>
      <c r="F1" s="67"/>
      <c r="G1" s="67"/>
    </row>
    <row r="2" spans="1:7" ht="12.75" customHeight="1">
      <c r="A2" s="67" t="s">
        <v>111</v>
      </c>
      <c r="B2" s="67"/>
      <c r="C2" s="67"/>
      <c r="D2" s="67"/>
      <c r="E2" s="67"/>
      <c r="F2" s="67"/>
      <c r="G2" s="67"/>
    </row>
    <row r="3" spans="5:8" ht="13.5" thickBot="1">
      <c r="E3" s="1"/>
      <c r="F3" s="1"/>
      <c r="H3" s="12" t="s">
        <v>94</v>
      </c>
    </row>
    <row r="4" spans="1:8" ht="45" customHeight="1" thickBot="1">
      <c r="A4" s="17" t="s">
        <v>0</v>
      </c>
      <c r="B4" s="17" t="s">
        <v>1</v>
      </c>
      <c r="C4" s="17" t="s">
        <v>2</v>
      </c>
      <c r="D4" s="17" t="s">
        <v>3</v>
      </c>
      <c r="E4" s="19" t="s">
        <v>121</v>
      </c>
      <c r="F4" s="17" t="s">
        <v>120</v>
      </c>
      <c r="G4" s="17" t="s">
        <v>142</v>
      </c>
      <c r="H4" s="28" t="s">
        <v>117</v>
      </c>
    </row>
    <row r="5" spans="1:8" ht="12.75" customHeight="1" thickBo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20.25" customHeight="1">
      <c r="A6" s="20" t="s">
        <v>97</v>
      </c>
      <c r="B6" s="21"/>
      <c r="C6" s="22"/>
      <c r="D6" s="22" t="s">
        <v>4</v>
      </c>
      <c r="E6" s="23">
        <v>20000</v>
      </c>
      <c r="F6" s="23">
        <f>F7</f>
        <v>15000</v>
      </c>
      <c r="G6" s="27">
        <f>G7</f>
        <v>12948</v>
      </c>
      <c r="H6" s="24">
        <f>G6/F6*100</f>
        <v>86.32</v>
      </c>
    </row>
    <row r="7" spans="1:8" ht="15">
      <c r="A7" s="13"/>
      <c r="B7" s="2" t="s">
        <v>109</v>
      </c>
      <c r="C7" s="3"/>
      <c r="D7" s="3" t="s">
        <v>5</v>
      </c>
      <c r="E7" s="9">
        <v>20000</v>
      </c>
      <c r="F7" s="9">
        <f>F8</f>
        <v>15000</v>
      </c>
      <c r="G7" s="6">
        <f>G8</f>
        <v>12948</v>
      </c>
      <c r="H7" s="24">
        <f aca="true" t="shared" si="0" ref="H7:H35">G7/F7*100</f>
        <v>86.32</v>
      </c>
    </row>
    <row r="8" spans="1:8" ht="48" customHeight="1">
      <c r="A8" s="13"/>
      <c r="B8" s="2"/>
      <c r="C8" s="2">
        <v>2110</v>
      </c>
      <c r="D8" s="3" t="s">
        <v>6</v>
      </c>
      <c r="E8" s="9">
        <v>20000</v>
      </c>
      <c r="F8" s="9">
        <v>15000</v>
      </c>
      <c r="G8" s="6">
        <v>12948</v>
      </c>
      <c r="H8" s="24">
        <f t="shared" si="0"/>
        <v>86.32</v>
      </c>
    </row>
    <row r="9" spans="1:8" ht="14.25">
      <c r="A9" s="14" t="s">
        <v>98</v>
      </c>
      <c r="B9" s="4"/>
      <c r="C9" s="4"/>
      <c r="D9" s="5" t="s">
        <v>7</v>
      </c>
      <c r="E9" s="8">
        <f>E10</f>
        <v>114215</v>
      </c>
      <c r="F9" s="8">
        <f>F10</f>
        <v>114046</v>
      </c>
      <c r="G9" s="7">
        <f>G10</f>
        <v>114045</v>
      </c>
      <c r="H9" s="24">
        <f t="shared" si="0"/>
        <v>99.99912316082984</v>
      </c>
    </row>
    <row r="10" spans="1:8" ht="15">
      <c r="A10" s="13"/>
      <c r="B10" s="2" t="s">
        <v>110</v>
      </c>
      <c r="C10" s="2"/>
      <c r="D10" s="3" t="s">
        <v>8</v>
      </c>
      <c r="E10" s="9">
        <f>E11+E12</f>
        <v>114215</v>
      </c>
      <c r="F10" s="9">
        <f>F11+F12</f>
        <v>114046</v>
      </c>
      <c r="G10" s="6">
        <f>G12+G11</f>
        <v>114045</v>
      </c>
      <c r="H10" s="24">
        <f t="shared" si="0"/>
        <v>99.99912316082984</v>
      </c>
    </row>
    <row r="11" spans="1:8" ht="30.75" customHeight="1">
      <c r="A11" s="13"/>
      <c r="B11" s="2"/>
      <c r="C11" s="2">
        <v>2440</v>
      </c>
      <c r="D11" s="3" t="s">
        <v>9</v>
      </c>
      <c r="E11" s="9">
        <v>6000</v>
      </c>
      <c r="F11" s="9">
        <v>5831</v>
      </c>
      <c r="G11" s="6">
        <v>5831</v>
      </c>
      <c r="H11" s="24">
        <f t="shared" si="0"/>
        <v>100</v>
      </c>
    </row>
    <row r="12" spans="1:8" ht="45.75" customHeight="1">
      <c r="A12" s="13"/>
      <c r="B12" s="2"/>
      <c r="C12" s="2">
        <v>2460</v>
      </c>
      <c r="D12" s="3" t="s">
        <v>93</v>
      </c>
      <c r="E12" s="9">
        <v>108215</v>
      </c>
      <c r="F12" s="9">
        <v>108215</v>
      </c>
      <c r="G12" s="6">
        <v>108214</v>
      </c>
      <c r="H12" s="24">
        <f t="shared" si="0"/>
        <v>99.99907591369033</v>
      </c>
    </row>
    <row r="13" spans="1:8" ht="14.25">
      <c r="A13" s="14">
        <v>600</v>
      </c>
      <c r="B13" s="4"/>
      <c r="C13" s="4"/>
      <c r="D13" s="5" t="s">
        <v>10</v>
      </c>
      <c r="E13" s="8">
        <f>E14</f>
        <v>590</v>
      </c>
      <c r="F13" s="8">
        <f>F14+F18</f>
        <v>985773</v>
      </c>
      <c r="G13" s="7">
        <f>G14+G18</f>
        <v>992657</v>
      </c>
      <c r="H13" s="24">
        <f t="shared" si="0"/>
        <v>100.69833521510529</v>
      </c>
    </row>
    <row r="14" spans="1:8" ht="15">
      <c r="A14" s="13"/>
      <c r="B14" s="2">
        <v>60014</v>
      </c>
      <c r="C14" s="2"/>
      <c r="D14" s="3" t="s">
        <v>11</v>
      </c>
      <c r="E14" s="9">
        <f>E15+E16</f>
        <v>590</v>
      </c>
      <c r="F14" s="9">
        <f>F15+F16</f>
        <v>590</v>
      </c>
      <c r="G14" s="6">
        <f>G15+G16+G17</f>
        <v>7474</v>
      </c>
      <c r="H14" s="24">
        <f t="shared" si="0"/>
        <v>1266.7796610169491</v>
      </c>
    </row>
    <row r="15" spans="1:8" ht="15">
      <c r="A15" s="13"/>
      <c r="B15" s="2"/>
      <c r="C15" s="2" t="s">
        <v>105</v>
      </c>
      <c r="D15" s="3" t="s">
        <v>13</v>
      </c>
      <c r="E15" s="9">
        <v>500</v>
      </c>
      <c r="F15" s="9">
        <v>500</v>
      </c>
      <c r="G15" s="6">
        <v>388</v>
      </c>
      <c r="H15" s="24">
        <f t="shared" si="0"/>
        <v>77.60000000000001</v>
      </c>
    </row>
    <row r="16" spans="1:8" ht="15">
      <c r="A16" s="13"/>
      <c r="B16" s="2"/>
      <c r="C16" s="2" t="s">
        <v>106</v>
      </c>
      <c r="D16" s="3" t="s">
        <v>14</v>
      </c>
      <c r="E16" s="9">
        <v>90</v>
      </c>
      <c r="F16" s="9">
        <v>90</v>
      </c>
      <c r="G16" s="6">
        <v>864</v>
      </c>
      <c r="H16" s="24">
        <f t="shared" si="0"/>
        <v>960</v>
      </c>
    </row>
    <row r="17" spans="1:8" ht="90">
      <c r="A17" s="13"/>
      <c r="B17" s="2"/>
      <c r="C17" s="2">
        <v>6298</v>
      </c>
      <c r="D17" s="3" t="s">
        <v>152</v>
      </c>
      <c r="E17" s="9"/>
      <c r="F17" s="9"/>
      <c r="G17" s="6">
        <v>6222</v>
      </c>
      <c r="H17" s="24">
        <v>0</v>
      </c>
    </row>
    <row r="18" spans="1:8" ht="15">
      <c r="A18" s="13"/>
      <c r="B18" s="2">
        <v>60078</v>
      </c>
      <c r="C18" s="2"/>
      <c r="D18" s="3" t="s">
        <v>129</v>
      </c>
      <c r="E18" s="6" t="s">
        <v>15</v>
      </c>
      <c r="F18" s="9">
        <f>F19+F20</f>
        <v>985183</v>
      </c>
      <c r="G18" s="6">
        <f>G19+G20</f>
        <v>985183</v>
      </c>
      <c r="H18" s="24">
        <f t="shared" si="0"/>
        <v>100</v>
      </c>
    </row>
    <row r="19" spans="1:8" ht="30">
      <c r="A19" s="13"/>
      <c r="B19" s="2"/>
      <c r="C19" s="2">
        <v>2130</v>
      </c>
      <c r="D19" s="3" t="s">
        <v>96</v>
      </c>
      <c r="E19" s="6" t="s">
        <v>15</v>
      </c>
      <c r="F19" s="9">
        <v>596503</v>
      </c>
      <c r="G19" s="6">
        <v>596503</v>
      </c>
      <c r="H19" s="25">
        <f t="shared" si="0"/>
        <v>100</v>
      </c>
    </row>
    <row r="20" spans="1:8" ht="30">
      <c r="A20" s="13"/>
      <c r="B20" s="2"/>
      <c r="C20" s="2">
        <v>2440</v>
      </c>
      <c r="D20" s="3" t="s">
        <v>9</v>
      </c>
      <c r="E20" s="6" t="s">
        <v>15</v>
      </c>
      <c r="F20" s="9">
        <v>388680</v>
      </c>
      <c r="G20" s="6">
        <v>388680</v>
      </c>
      <c r="H20" s="24">
        <f t="shared" si="0"/>
        <v>100</v>
      </c>
    </row>
    <row r="21" spans="1:8" ht="14.25">
      <c r="A21" s="14">
        <v>630</v>
      </c>
      <c r="B21" s="4"/>
      <c r="C21" s="4"/>
      <c r="D21" s="5" t="s">
        <v>16</v>
      </c>
      <c r="E21" s="8">
        <f>E22</f>
        <v>88606</v>
      </c>
      <c r="F21" s="8">
        <f>F22</f>
        <v>106550</v>
      </c>
      <c r="G21" s="7">
        <f>G22</f>
        <v>62155</v>
      </c>
      <c r="H21" s="24">
        <f t="shared" si="0"/>
        <v>58.334115438761145</v>
      </c>
    </row>
    <row r="22" spans="1:8" ht="15">
      <c r="A22" s="13"/>
      <c r="B22" s="2">
        <v>63003</v>
      </c>
      <c r="C22" s="2"/>
      <c r="D22" s="3" t="s">
        <v>17</v>
      </c>
      <c r="E22" s="9">
        <f>E25+E26</f>
        <v>88606</v>
      </c>
      <c r="F22" s="9">
        <f>F25+F26+F24+F23</f>
        <v>106550</v>
      </c>
      <c r="G22" s="6">
        <f>G23+G24+G25+G26</f>
        <v>62155</v>
      </c>
      <c r="H22" s="24">
        <f t="shared" si="0"/>
        <v>58.334115438761145</v>
      </c>
    </row>
    <row r="23" spans="1:8" ht="15">
      <c r="A23" s="13"/>
      <c r="B23" s="2"/>
      <c r="C23" s="2" t="s">
        <v>131</v>
      </c>
      <c r="D23" s="3" t="s">
        <v>143</v>
      </c>
      <c r="E23" s="6" t="s">
        <v>15</v>
      </c>
      <c r="F23" s="9">
        <v>4256</v>
      </c>
      <c r="G23" s="6">
        <v>4256</v>
      </c>
      <c r="H23" s="24">
        <f t="shared" si="0"/>
        <v>100</v>
      </c>
    </row>
    <row r="24" spans="1:8" ht="15">
      <c r="A24" s="13"/>
      <c r="B24" s="2"/>
      <c r="C24" s="2" t="s">
        <v>106</v>
      </c>
      <c r="D24" s="3" t="s">
        <v>14</v>
      </c>
      <c r="E24" s="9"/>
      <c r="F24" s="9">
        <v>15240</v>
      </c>
      <c r="G24" s="6">
        <v>15315</v>
      </c>
      <c r="H24" s="24">
        <f t="shared" si="0"/>
        <v>100.49212598425197</v>
      </c>
    </row>
    <row r="25" spans="1:8" ht="30">
      <c r="A25" s="13"/>
      <c r="B25" s="2"/>
      <c r="C25" s="2">
        <v>2139</v>
      </c>
      <c r="D25" s="3" t="s">
        <v>122</v>
      </c>
      <c r="E25" s="9">
        <v>10424</v>
      </c>
      <c r="F25" s="9">
        <v>10263</v>
      </c>
      <c r="G25" s="6">
        <v>10239</v>
      </c>
      <c r="H25" s="24">
        <f t="shared" si="0"/>
        <v>99.76615024846535</v>
      </c>
    </row>
    <row r="26" spans="1:8" ht="28.5" customHeight="1">
      <c r="A26" s="13"/>
      <c r="B26" s="2"/>
      <c r="C26" s="2">
        <v>2708</v>
      </c>
      <c r="D26" s="3" t="s">
        <v>18</v>
      </c>
      <c r="E26" s="9">
        <v>78182</v>
      </c>
      <c r="F26" s="9">
        <v>76791</v>
      </c>
      <c r="G26" s="6">
        <v>32345</v>
      </c>
      <c r="H26" s="24">
        <f t="shared" si="0"/>
        <v>42.12082145043039</v>
      </c>
    </row>
    <row r="27" spans="1:8" ht="14.25">
      <c r="A27" s="14">
        <v>700</v>
      </c>
      <c r="B27" s="4"/>
      <c r="C27" s="4"/>
      <c r="D27" s="5" t="s">
        <v>19</v>
      </c>
      <c r="E27" s="8">
        <f>E28</f>
        <v>6767801</v>
      </c>
      <c r="F27" s="8">
        <f>F28</f>
        <v>6973343</v>
      </c>
      <c r="G27" s="7">
        <f>G28</f>
        <v>7126145</v>
      </c>
      <c r="H27" s="24">
        <f t="shared" si="0"/>
        <v>102.19123023204222</v>
      </c>
    </row>
    <row r="28" spans="1:8" ht="15">
      <c r="A28" s="13"/>
      <c r="B28" s="2">
        <v>70005</v>
      </c>
      <c r="C28" s="2"/>
      <c r="D28" s="3" t="s">
        <v>20</v>
      </c>
      <c r="E28" s="9">
        <f>E29+E30+E34+E35+E31</f>
        <v>6767801</v>
      </c>
      <c r="F28" s="9">
        <f>F29+F30+F31+F34+F35+F32+F33</f>
        <v>6973343</v>
      </c>
      <c r="G28" s="6">
        <f>G29+G30+G31+G32+G33+G34+G35</f>
        <v>7126145</v>
      </c>
      <c r="H28" s="24">
        <f t="shared" si="0"/>
        <v>102.19123023204222</v>
      </c>
    </row>
    <row r="29" spans="1:8" ht="29.25" customHeight="1">
      <c r="A29" s="13"/>
      <c r="B29" s="2"/>
      <c r="C29" s="2" t="s">
        <v>100</v>
      </c>
      <c r="D29" s="3" t="s">
        <v>21</v>
      </c>
      <c r="E29" s="9">
        <v>600</v>
      </c>
      <c r="F29" s="9">
        <v>632</v>
      </c>
      <c r="G29" s="6">
        <v>632</v>
      </c>
      <c r="H29" s="24">
        <f t="shared" si="0"/>
        <v>100</v>
      </c>
    </row>
    <row r="30" spans="1:8" ht="61.5" customHeight="1">
      <c r="A30" s="13"/>
      <c r="B30" s="2"/>
      <c r="C30" s="2" t="s">
        <v>103</v>
      </c>
      <c r="D30" s="3" t="s">
        <v>22</v>
      </c>
      <c r="E30" s="6">
        <v>70000</v>
      </c>
      <c r="F30" s="6">
        <v>85000</v>
      </c>
      <c r="G30" s="6">
        <v>106033</v>
      </c>
      <c r="H30" s="24">
        <f t="shared" si="0"/>
        <v>124.74470588235293</v>
      </c>
    </row>
    <row r="31" spans="1:8" ht="31.5" customHeight="1">
      <c r="A31" s="13"/>
      <c r="B31" s="2"/>
      <c r="C31" s="2" t="s">
        <v>123</v>
      </c>
      <c r="D31" s="3" t="s">
        <v>124</v>
      </c>
      <c r="E31" s="6">
        <v>6433465</v>
      </c>
      <c r="F31" s="6">
        <v>6433465</v>
      </c>
      <c r="G31" s="6">
        <v>6551702</v>
      </c>
      <c r="H31" s="24">
        <f t="shared" si="0"/>
        <v>101.8378432151259</v>
      </c>
    </row>
    <row r="32" spans="1:8" ht="13.5" customHeight="1">
      <c r="A32" s="13"/>
      <c r="B32" s="2"/>
      <c r="C32" s="2" t="s">
        <v>105</v>
      </c>
      <c r="D32" s="3" t="s">
        <v>13</v>
      </c>
      <c r="E32" s="6" t="s">
        <v>15</v>
      </c>
      <c r="F32" s="6">
        <v>10899</v>
      </c>
      <c r="G32" s="6">
        <v>10917</v>
      </c>
      <c r="H32" s="24">
        <f t="shared" si="0"/>
        <v>100.16515276630884</v>
      </c>
    </row>
    <row r="33" spans="1:8" ht="16.5" customHeight="1">
      <c r="A33" s="13"/>
      <c r="B33" s="2"/>
      <c r="C33" s="2" t="s">
        <v>106</v>
      </c>
      <c r="D33" s="3" t="s">
        <v>14</v>
      </c>
      <c r="E33" s="6" t="s">
        <v>15</v>
      </c>
      <c r="F33" s="6">
        <v>24611</v>
      </c>
      <c r="G33" s="6">
        <v>25910</v>
      </c>
      <c r="H33" s="24">
        <f t="shared" si="0"/>
        <v>105.27812766649059</v>
      </c>
    </row>
    <row r="34" spans="1:8" ht="45" customHeight="1">
      <c r="A34" s="13"/>
      <c r="B34" s="2"/>
      <c r="C34" s="2">
        <v>2110</v>
      </c>
      <c r="D34" s="3" t="s">
        <v>6</v>
      </c>
      <c r="E34" s="6">
        <v>56000</v>
      </c>
      <c r="F34" s="6">
        <v>126000</v>
      </c>
      <c r="G34" s="6">
        <v>125999</v>
      </c>
      <c r="H34" s="24">
        <f t="shared" si="0"/>
        <v>99.99920634920635</v>
      </c>
    </row>
    <row r="35" spans="1:8" ht="44.25" customHeight="1">
      <c r="A35" s="13"/>
      <c r="B35" s="2"/>
      <c r="C35" s="2">
        <v>2360</v>
      </c>
      <c r="D35" s="3" t="s">
        <v>23</v>
      </c>
      <c r="E35" s="9">
        <v>207736</v>
      </c>
      <c r="F35" s="9">
        <v>292736</v>
      </c>
      <c r="G35" s="6">
        <v>304952</v>
      </c>
      <c r="H35" s="24">
        <f t="shared" si="0"/>
        <v>104.17304328815042</v>
      </c>
    </row>
    <row r="36" spans="1:8" ht="14.25">
      <c r="A36" s="14">
        <v>710</v>
      </c>
      <c r="B36" s="4"/>
      <c r="C36" s="4"/>
      <c r="D36" s="5" t="s">
        <v>24</v>
      </c>
      <c r="E36" s="8">
        <f>E37+E39+E41+E43</f>
        <v>342330</v>
      </c>
      <c r="F36" s="8">
        <f>F37+F39+F41+F43</f>
        <v>365252</v>
      </c>
      <c r="G36" s="7">
        <f>G37+G39+G41+G43</f>
        <v>365249</v>
      </c>
      <c r="H36" s="25">
        <f aca="true" t="shared" si="1" ref="H36:H47">G36/F36*100</f>
        <v>99.99917864926134</v>
      </c>
    </row>
    <row r="37" spans="1:8" ht="15">
      <c r="A37" s="13"/>
      <c r="B37" s="2">
        <v>71012</v>
      </c>
      <c r="C37" s="2"/>
      <c r="D37" s="3" t="s">
        <v>25</v>
      </c>
      <c r="E37" s="9">
        <f>E38</f>
        <v>80000</v>
      </c>
      <c r="F37" s="9">
        <f>F38</f>
        <v>80000</v>
      </c>
      <c r="G37" s="6">
        <f>G38</f>
        <v>80000</v>
      </c>
      <c r="H37" s="25">
        <f t="shared" si="1"/>
        <v>100</v>
      </c>
    </row>
    <row r="38" spans="1:8" ht="45.75" customHeight="1">
      <c r="A38" s="13"/>
      <c r="B38" s="2"/>
      <c r="C38" s="2">
        <v>2110</v>
      </c>
      <c r="D38" s="3" t="s">
        <v>6</v>
      </c>
      <c r="E38" s="9">
        <v>80000</v>
      </c>
      <c r="F38" s="9">
        <v>80000</v>
      </c>
      <c r="G38" s="6">
        <v>80000</v>
      </c>
      <c r="H38" s="25">
        <f t="shared" si="1"/>
        <v>100</v>
      </c>
    </row>
    <row r="39" spans="1:8" ht="15">
      <c r="A39" s="13"/>
      <c r="B39" s="2">
        <v>71013</v>
      </c>
      <c r="C39" s="2"/>
      <c r="D39" s="3" t="s">
        <v>26</v>
      </c>
      <c r="E39" s="9">
        <f>E40</f>
        <v>21262</v>
      </c>
      <c r="F39" s="9">
        <f>F40</f>
        <v>21262</v>
      </c>
      <c r="G39" s="6">
        <f>G40</f>
        <v>21262</v>
      </c>
      <c r="H39" s="25">
        <f t="shared" si="1"/>
        <v>100</v>
      </c>
    </row>
    <row r="40" spans="1:8" ht="48" customHeight="1">
      <c r="A40" s="13"/>
      <c r="B40" s="2"/>
      <c r="C40" s="2">
        <v>2110</v>
      </c>
      <c r="D40" s="3" t="s">
        <v>6</v>
      </c>
      <c r="E40" s="9">
        <v>21262</v>
      </c>
      <c r="F40" s="9">
        <v>21262</v>
      </c>
      <c r="G40" s="6">
        <v>21262</v>
      </c>
      <c r="H40" s="25">
        <f t="shared" si="1"/>
        <v>100</v>
      </c>
    </row>
    <row r="41" spans="1:8" ht="15">
      <c r="A41" s="13"/>
      <c r="B41" s="2">
        <v>71014</v>
      </c>
      <c r="C41" s="2"/>
      <c r="D41" s="3" t="s">
        <v>27</v>
      </c>
      <c r="E41" s="9">
        <f>E42</f>
        <v>13981</v>
      </c>
      <c r="F41" s="9">
        <f>F42</f>
        <v>13981</v>
      </c>
      <c r="G41" s="6">
        <f>G42</f>
        <v>13981</v>
      </c>
      <c r="H41" s="25">
        <f t="shared" si="1"/>
        <v>100</v>
      </c>
    </row>
    <row r="42" spans="1:8" ht="46.5" customHeight="1">
      <c r="A42" s="13"/>
      <c r="B42" s="2"/>
      <c r="C42" s="2">
        <v>2110</v>
      </c>
      <c r="D42" s="3" t="s">
        <v>6</v>
      </c>
      <c r="E42" s="9">
        <v>13981</v>
      </c>
      <c r="F42" s="9">
        <v>13981</v>
      </c>
      <c r="G42" s="6">
        <v>13981</v>
      </c>
      <c r="H42" s="25">
        <f t="shared" si="1"/>
        <v>100</v>
      </c>
    </row>
    <row r="43" spans="1:8" ht="15">
      <c r="A43" s="13"/>
      <c r="B43" s="2">
        <v>71015</v>
      </c>
      <c r="C43" s="2"/>
      <c r="D43" s="3" t="s">
        <v>28</v>
      </c>
      <c r="E43" s="9">
        <f>E44+E45+E46+E47</f>
        <v>227087</v>
      </c>
      <c r="F43" s="9">
        <f>F44+F45+F46+F47</f>
        <v>250009</v>
      </c>
      <c r="G43" s="6">
        <f>G44+G45+G46+G47</f>
        <v>250006</v>
      </c>
      <c r="H43" s="25">
        <f t="shared" si="1"/>
        <v>99.99880004319844</v>
      </c>
    </row>
    <row r="44" spans="1:8" ht="15">
      <c r="A44" s="13"/>
      <c r="B44" s="2"/>
      <c r="C44" s="2" t="s">
        <v>105</v>
      </c>
      <c r="D44" s="3" t="s">
        <v>13</v>
      </c>
      <c r="E44" s="9">
        <v>30</v>
      </c>
      <c r="F44" s="9">
        <v>30</v>
      </c>
      <c r="G44" s="6">
        <v>41</v>
      </c>
      <c r="H44" s="25">
        <f t="shared" si="1"/>
        <v>136.66666666666666</v>
      </c>
    </row>
    <row r="45" spans="1:8" ht="15">
      <c r="A45" s="13"/>
      <c r="B45" s="2"/>
      <c r="C45" s="2" t="s">
        <v>106</v>
      </c>
      <c r="D45" s="3" t="s">
        <v>14</v>
      </c>
      <c r="E45" s="9">
        <v>40</v>
      </c>
      <c r="F45" s="9">
        <v>40</v>
      </c>
      <c r="G45" s="6">
        <v>32</v>
      </c>
      <c r="H45" s="25">
        <f t="shared" si="1"/>
        <v>80</v>
      </c>
    </row>
    <row r="46" spans="1:8" ht="48.75" customHeight="1">
      <c r="A46" s="13"/>
      <c r="B46" s="2"/>
      <c r="C46" s="2">
        <v>2110</v>
      </c>
      <c r="D46" s="3" t="s">
        <v>6</v>
      </c>
      <c r="E46" s="9">
        <v>222217</v>
      </c>
      <c r="F46" s="9">
        <v>245139</v>
      </c>
      <c r="G46" s="6">
        <v>245133</v>
      </c>
      <c r="H46" s="25">
        <f t="shared" si="1"/>
        <v>99.9975524090414</v>
      </c>
    </row>
    <row r="47" spans="1:8" ht="45.75" customHeight="1">
      <c r="A47" s="13"/>
      <c r="B47" s="2"/>
      <c r="C47" s="2">
        <v>6410</v>
      </c>
      <c r="D47" s="3" t="s">
        <v>29</v>
      </c>
      <c r="E47" s="9">
        <v>4800</v>
      </c>
      <c r="F47" s="9">
        <v>4800</v>
      </c>
      <c r="G47" s="6">
        <v>4800</v>
      </c>
      <c r="H47" s="25">
        <f t="shared" si="1"/>
        <v>100</v>
      </c>
    </row>
    <row r="48" spans="1:8" ht="14.25">
      <c r="A48" s="14">
        <v>750</v>
      </c>
      <c r="B48" s="4"/>
      <c r="C48" s="4"/>
      <c r="D48" s="5" t="s">
        <v>30</v>
      </c>
      <c r="E48" s="8">
        <f>E49+E51+E59</f>
        <v>403805</v>
      </c>
      <c r="F48" s="8">
        <f>F49+F51+F59</f>
        <v>375635</v>
      </c>
      <c r="G48" s="7">
        <f>G49+G51+G59</f>
        <v>378897</v>
      </c>
      <c r="H48" s="25">
        <f>G48/F48*100</f>
        <v>100.86839618246437</v>
      </c>
    </row>
    <row r="49" spans="1:8" ht="15">
      <c r="A49" s="13"/>
      <c r="B49" s="2">
        <v>75011</v>
      </c>
      <c r="C49" s="2"/>
      <c r="D49" s="3" t="s">
        <v>31</v>
      </c>
      <c r="E49" s="9">
        <f>E50</f>
        <v>152531</v>
      </c>
      <c r="F49" s="9">
        <f>F50</f>
        <v>152531</v>
      </c>
      <c r="G49" s="6">
        <f>G50</f>
        <v>152531</v>
      </c>
      <c r="H49" s="25">
        <f aca="true" t="shared" si="2" ref="H49:H58">G49/F49*100</f>
        <v>100</v>
      </c>
    </row>
    <row r="50" spans="1:8" ht="46.5" customHeight="1">
      <c r="A50" s="13"/>
      <c r="B50" s="2"/>
      <c r="C50" s="2">
        <v>2110</v>
      </c>
      <c r="D50" s="3" t="s">
        <v>6</v>
      </c>
      <c r="E50" s="9">
        <v>152531</v>
      </c>
      <c r="F50" s="9">
        <v>152531</v>
      </c>
      <c r="G50" s="6">
        <v>152531</v>
      </c>
      <c r="H50" s="25">
        <f t="shared" si="2"/>
        <v>100</v>
      </c>
    </row>
    <row r="51" spans="1:8" ht="15">
      <c r="A51" s="13"/>
      <c r="B51" s="2">
        <v>75020</v>
      </c>
      <c r="C51" s="2"/>
      <c r="D51" s="3" t="s">
        <v>32</v>
      </c>
      <c r="E51" s="9">
        <f>E53+E54+E56+E57</f>
        <v>230000</v>
      </c>
      <c r="F51" s="9">
        <f>F53+F54+F56+F57+F55+F58</f>
        <v>198190</v>
      </c>
      <c r="G51" s="6">
        <f>G52+G53+G54+G55+G56+G57+G58</f>
        <v>220467</v>
      </c>
      <c r="H51" s="25">
        <f t="shared" si="2"/>
        <v>111.24022402744839</v>
      </c>
    </row>
    <row r="52" spans="1:8" ht="30">
      <c r="A52" s="13"/>
      <c r="B52" s="2"/>
      <c r="C52" s="2" t="s">
        <v>146</v>
      </c>
      <c r="D52" s="3" t="s">
        <v>149</v>
      </c>
      <c r="E52" s="9"/>
      <c r="F52" s="9"/>
      <c r="G52" s="6">
        <v>1000</v>
      </c>
      <c r="H52" s="25">
        <v>0</v>
      </c>
    </row>
    <row r="53" spans="1:8" ht="15">
      <c r="A53" s="13"/>
      <c r="B53" s="2"/>
      <c r="C53" s="2" t="s">
        <v>102</v>
      </c>
      <c r="D53" s="3" t="s">
        <v>12</v>
      </c>
      <c r="E53" s="9">
        <v>5000</v>
      </c>
      <c r="F53" s="9">
        <v>5000</v>
      </c>
      <c r="G53" s="6">
        <v>5670</v>
      </c>
      <c r="H53" s="25">
        <f t="shared" si="2"/>
        <v>113.39999999999999</v>
      </c>
    </row>
    <row r="54" spans="1:8" ht="47.25" customHeight="1">
      <c r="A54" s="13"/>
      <c r="B54" s="2"/>
      <c r="C54" s="2" t="s">
        <v>103</v>
      </c>
      <c r="D54" s="3" t="s">
        <v>33</v>
      </c>
      <c r="E54" s="9">
        <v>200000</v>
      </c>
      <c r="F54" s="9">
        <v>111072</v>
      </c>
      <c r="G54" s="6">
        <v>121990</v>
      </c>
      <c r="H54" s="25">
        <f t="shared" si="2"/>
        <v>109.82966004033419</v>
      </c>
    </row>
    <row r="55" spans="1:8" ht="15" customHeight="1">
      <c r="A55" s="13"/>
      <c r="B55" s="2"/>
      <c r="C55" s="2" t="s">
        <v>104</v>
      </c>
      <c r="D55" s="3" t="s">
        <v>58</v>
      </c>
      <c r="E55" s="9" t="s">
        <v>15</v>
      </c>
      <c r="F55" s="9">
        <v>118</v>
      </c>
      <c r="G55" s="6">
        <v>234</v>
      </c>
      <c r="H55" s="25">
        <f t="shared" si="2"/>
        <v>198.3050847457627</v>
      </c>
    </row>
    <row r="56" spans="1:8" ht="15" customHeight="1">
      <c r="A56" s="13"/>
      <c r="B56" s="2"/>
      <c r="C56" s="2" t="s">
        <v>105</v>
      </c>
      <c r="D56" s="3" t="s">
        <v>13</v>
      </c>
      <c r="E56" s="9">
        <v>10000</v>
      </c>
      <c r="F56" s="9">
        <v>35000</v>
      </c>
      <c r="G56" s="6">
        <v>45130</v>
      </c>
      <c r="H56" s="25">
        <f t="shared" si="2"/>
        <v>128.94285714285715</v>
      </c>
    </row>
    <row r="57" spans="1:8" ht="14.25" customHeight="1">
      <c r="A57" s="13"/>
      <c r="B57" s="2"/>
      <c r="C57" s="2" t="s">
        <v>106</v>
      </c>
      <c r="D57" s="3" t="s">
        <v>14</v>
      </c>
      <c r="E57" s="9">
        <v>15000</v>
      </c>
      <c r="F57" s="9">
        <v>15000</v>
      </c>
      <c r="G57" s="6">
        <v>14516</v>
      </c>
      <c r="H57" s="25">
        <f t="shared" si="2"/>
        <v>96.77333333333334</v>
      </c>
    </row>
    <row r="58" spans="1:8" ht="48.75" customHeight="1">
      <c r="A58" s="13"/>
      <c r="B58" s="2"/>
      <c r="C58" s="2">
        <v>6260</v>
      </c>
      <c r="D58" s="3" t="s">
        <v>132</v>
      </c>
      <c r="E58" s="9" t="s">
        <v>15</v>
      </c>
      <c r="F58" s="9">
        <v>32000</v>
      </c>
      <c r="G58" s="6">
        <v>31927</v>
      </c>
      <c r="H58" s="25">
        <f t="shared" si="2"/>
        <v>99.771875</v>
      </c>
    </row>
    <row r="59" spans="1:8" ht="15" customHeight="1">
      <c r="A59" s="13"/>
      <c r="B59" s="2">
        <v>75075</v>
      </c>
      <c r="C59" s="2"/>
      <c r="D59" s="3" t="s">
        <v>113</v>
      </c>
      <c r="E59" s="9">
        <f>E61+E62</f>
        <v>21274</v>
      </c>
      <c r="F59" s="9">
        <f>F61+F62+F60</f>
        <v>24914</v>
      </c>
      <c r="G59" s="6">
        <f>G60+G61</f>
        <v>5899</v>
      </c>
      <c r="H59" s="25">
        <f>G59/F59*100</f>
        <v>23.677450429477403</v>
      </c>
    </row>
    <row r="60" spans="1:8" ht="15" customHeight="1">
      <c r="A60" s="13"/>
      <c r="B60" s="2"/>
      <c r="C60" s="2" t="s">
        <v>106</v>
      </c>
      <c r="D60" s="3" t="s">
        <v>14</v>
      </c>
      <c r="E60" s="9"/>
      <c r="F60" s="9">
        <v>3640</v>
      </c>
      <c r="G60" s="6">
        <v>3639</v>
      </c>
      <c r="H60" s="25">
        <f aca="true" t="shared" si="3" ref="H60:H69">G60/F60*100</f>
        <v>99.97252747252747</v>
      </c>
    </row>
    <row r="61" spans="1:8" ht="30.75" customHeight="1">
      <c r="A61" s="13"/>
      <c r="B61" s="2"/>
      <c r="C61" s="2">
        <v>2139</v>
      </c>
      <c r="D61" s="3" t="s">
        <v>125</v>
      </c>
      <c r="E61" s="9">
        <v>2503</v>
      </c>
      <c r="F61" s="9">
        <v>2503</v>
      </c>
      <c r="G61" s="6">
        <v>2260</v>
      </c>
      <c r="H61" s="25">
        <f t="shared" si="3"/>
        <v>90.29165001997603</v>
      </c>
    </row>
    <row r="62" spans="1:8" ht="33.75" customHeight="1">
      <c r="A62" s="13"/>
      <c r="B62" s="2"/>
      <c r="C62" s="2">
        <v>2708</v>
      </c>
      <c r="D62" s="3" t="s">
        <v>18</v>
      </c>
      <c r="E62" s="9">
        <v>18771</v>
      </c>
      <c r="F62" s="9">
        <v>18771</v>
      </c>
      <c r="G62" s="6" t="s">
        <v>15</v>
      </c>
      <c r="H62" s="25">
        <v>0</v>
      </c>
    </row>
    <row r="63" spans="1:8" ht="14.25">
      <c r="A63" s="14">
        <v>752</v>
      </c>
      <c r="B63" s="4"/>
      <c r="C63" s="4"/>
      <c r="D63" s="5" t="s">
        <v>34</v>
      </c>
      <c r="E63" s="8">
        <f>E64</f>
        <v>800</v>
      </c>
      <c r="F63" s="8">
        <f>F64</f>
        <v>800</v>
      </c>
      <c r="G63" s="7">
        <f>G64</f>
        <v>800</v>
      </c>
      <c r="H63" s="25">
        <f t="shared" si="3"/>
        <v>100</v>
      </c>
    </row>
    <row r="64" spans="1:8" ht="15">
      <c r="A64" s="13"/>
      <c r="B64" s="2">
        <v>75212</v>
      </c>
      <c r="C64" s="2"/>
      <c r="D64" s="3" t="s">
        <v>35</v>
      </c>
      <c r="E64" s="9">
        <v>800</v>
      </c>
      <c r="F64" s="9">
        <v>800</v>
      </c>
      <c r="G64" s="6">
        <f>G65</f>
        <v>800</v>
      </c>
      <c r="H64" s="25">
        <f t="shared" si="3"/>
        <v>100</v>
      </c>
    </row>
    <row r="65" spans="1:8" ht="46.5" customHeight="1">
      <c r="A65" s="13"/>
      <c r="B65" s="2"/>
      <c r="C65" s="2">
        <v>2110</v>
      </c>
      <c r="D65" s="3" t="s">
        <v>6</v>
      </c>
      <c r="E65" s="9">
        <v>800</v>
      </c>
      <c r="F65" s="9">
        <v>800</v>
      </c>
      <c r="G65" s="6">
        <v>800</v>
      </c>
      <c r="H65" s="25">
        <f t="shared" si="3"/>
        <v>100</v>
      </c>
    </row>
    <row r="66" spans="1:8" ht="31.5" customHeight="1">
      <c r="A66" s="29">
        <v>754</v>
      </c>
      <c r="B66" s="30"/>
      <c r="C66" s="30"/>
      <c r="D66" s="31" t="s">
        <v>127</v>
      </c>
      <c r="E66" s="32" t="s">
        <v>15</v>
      </c>
      <c r="F66" s="32">
        <f>F67</f>
        <v>9028</v>
      </c>
      <c r="G66" s="32">
        <f>G67</f>
        <v>9028</v>
      </c>
      <c r="H66" s="25">
        <f t="shared" si="3"/>
        <v>100</v>
      </c>
    </row>
    <row r="67" spans="1:8" ht="16.5" customHeight="1">
      <c r="A67" s="13"/>
      <c r="B67" s="2">
        <v>75478</v>
      </c>
      <c r="C67" s="2"/>
      <c r="D67" s="3" t="s">
        <v>128</v>
      </c>
      <c r="E67" s="6" t="s">
        <v>15</v>
      </c>
      <c r="F67" s="6">
        <f>F68</f>
        <v>9028</v>
      </c>
      <c r="G67" s="6">
        <f>G68</f>
        <v>9028</v>
      </c>
      <c r="H67" s="25">
        <f t="shared" si="3"/>
        <v>100</v>
      </c>
    </row>
    <row r="68" spans="1:8" ht="16.5" customHeight="1">
      <c r="A68" s="13"/>
      <c r="B68" s="2"/>
      <c r="C68" s="2" t="s">
        <v>106</v>
      </c>
      <c r="D68" s="3" t="s">
        <v>14</v>
      </c>
      <c r="E68" s="6" t="s">
        <v>15</v>
      </c>
      <c r="F68" s="6">
        <v>9028</v>
      </c>
      <c r="G68" s="6">
        <v>9028</v>
      </c>
      <c r="H68" s="25">
        <f t="shared" si="3"/>
        <v>100</v>
      </c>
    </row>
    <row r="69" spans="1:8" ht="58.5" customHeight="1">
      <c r="A69" s="14">
        <v>756</v>
      </c>
      <c r="B69" s="4"/>
      <c r="C69" s="4"/>
      <c r="D69" s="5" t="s">
        <v>37</v>
      </c>
      <c r="E69" s="8">
        <f>E70+E73</f>
        <v>7712626</v>
      </c>
      <c r="F69" s="8">
        <f>F70+F73</f>
        <v>7462626</v>
      </c>
      <c r="G69" s="7">
        <f>G70+G73</f>
        <v>7972484</v>
      </c>
      <c r="H69" s="25">
        <f t="shared" si="3"/>
        <v>106.8321526497509</v>
      </c>
    </row>
    <row r="70" spans="1:8" ht="33" customHeight="1">
      <c r="A70" s="13"/>
      <c r="B70" s="2">
        <v>75618</v>
      </c>
      <c r="C70" s="2"/>
      <c r="D70" s="3" t="s">
        <v>38</v>
      </c>
      <c r="E70" s="9">
        <f>E71+E72</f>
        <v>1675000</v>
      </c>
      <c r="F70" s="9">
        <f>F71+F72</f>
        <v>1425000</v>
      </c>
      <c r="G70" s="6">
        <f>G71+G72</f>
        <v>1417191</v>
      </c>
      <c r="H70" s="25">
        <f>G70/F70*100</f>
        <v>99.452</v>
      </c>
    </row>
    <row r="71" spans="1:8" ht="16.5" customHeight="1">
      <c r="A71" s="13"/>
      <c r="B71" s="2"/>
      <c r="C71" s="2" t="s">
        <v>99</v>
      </c>
      <c r="D71" s="3" t="s">
        <v>39</v>
      </c>
      <c r="E71" s="9">
        <v>1600000</v>
      </c>
      <c r="F71" s="9">
        <v>1350000</v>
      </c>
      <c r="G71" s="6">
        <v>1336130</v>
      </c>
      <c r="H71" s="25">
        <f aca="true" t="shared" si="4" ref="H71:H80">G71/F71*100</f>
        <v>98.97259259259259</v>
      </c>
    </row>
    <row r="72" spans="1:8" ht="16.5" customHeight="1">
      <c r="A72" s="13"/>
      <c r="B72" s="2"/>
      <c r="C72" s="2" t="s">
        <v>102</v>
      </c>
      <c r="D72" s="3" t="s">
        <v>12</v>
      </c>
      <c r="E72" s="9">
        <v>75000</v>
      </c>
      <c r="F72" s="9">
        <v>75000</v>
      </c>
      <c r="G72" s="6">
        <v>81061</v>
      </c>
      <c r="H72" s="25">
        <f t="shared" si="4"/>
        <v>108.08133333333333</v>
      </c>
    </row>
    <row r="73" spans="1:8" ht="29.25" customHeight="1">
      <c r="A73" s="13"/>
      <c r="B73" s="2">
        <v>75622</v>
      </c>
      <c r="C73" s="2"/>
      <c r="D73" s="3" t="s">
        <v>40</v>
      </c>
      <c r="E73" s="9">
        <f>E74+E75</f>
        <v>6037626</v>
      </c>
      <c r="F73" s="9">
        <f>F74+F75</f>
        <v>6037626</v>
      </c>
      <c r="G73" s="6">
        <f>G74+G75</f>
        <v>6555293</v>
      </c>
      <c r="H73" s="25">
        <f t="shared" si="4"/>
        <v>108.5740156809978</v>
      </c>
    </row>
    <row r="74" spans="1:8" ht="15">
      <c r="A74" s="13"/>
      <c r="B74" s="2"/>
      <c r="C74" s="2" t="s">
        <v>107</v>
      </c>
      <c r="D74" s="3" t="s">
        <v>41</v>
      </c>
      <c r="E74" s="9">
        <v>5900000</v>
      </c>
      <c r="F74" s="9">
        <v>5900000</v>
      </c>
      <c r="G74" s="6">
        <v>6444214</v>
      </c>
      <c r="H74" s="25">
        <f t="shared" si="4"/>
        <v>109.22396610169491</v>
      </c>
    </row>
    <row r="75" spans="1:8" ht="15">
      <c r="A75" s="13"/>
      <c r="B75" s="2"/>
      <c r="C75" s="2" t="s">
        <v>108</v>
      </c>
      <c r="D75" s="3" t="s">
        <v>42</v>
      </c>
      <c r="E75" s="9">
        <v>137626</v>
      </c>
      <c r="F75" s="9">
        <v>137626</v>
      </c>
      <c r="G75" s="6">
        <v>111079</v>
      </c>
      <c r="H75" s="25">
        <f t="shared" si="4"/>
        <v>80.71076686091291</v>
      </c>
    </row>
    <row r="76" spans="1:8" ht="14.25">
      <c r="A76" s="14">
        <v>758</v>
      </c>
      <c r="B76" s="4"/>
      <c r="C76" s="4"/>
      <c r="D76" s="5" t="s">
        <v>43</v>
      </c>
      <c r="E76" s="8">
        <f>E77+E81+E85</f>
        <v>13498116</v>
      </c>
      <c r="F76" s="8">
        <f>F77+F81+F85+F79+F83</f>
        <v>14085546</v>
      </c>
      <c r="G76" s="7">
        <f>G77+G81+G85+G79+G83</f>
        <v>14085546</v>
      </c>
      <c r="H76" s="25">
        <f t="shared" si="4"/>
        <v>100</v>
      </c>
    </row>
    <row r="77" spans="1:8" ht="28.5" customHeight="1">
      <c r="A77" s="13"/>
      <c r="B77" s="2">
        <v>75801</v>
      </c>
      <c r="C77" s="2"/>
      <c r="D77" s="3" t="s">
        <v>44</v>
      </c>
      <c r="E77" s="9">
        <f>E78</f>
        <v>10382226</v>
      </c>
      <c r="F77" s="9">
        <f>F78</f>
        <v>10474011</v>
      </c>
      <c r="G77" s="6">
        <f>G78</f>
        <v>10474011</v>
      </c>
      <c r="H77" s="25">
        <f t="shared" si="4"/>
        <v>100</v>
      </c>
    </row>
    <row r="78" spans="1:8" ht="15">
      <c r="A78" s="13"/>
      <c r="B78" s="2"/>
      <c r="C78" s="2">
        <v>2920</v>
      </c>
      <c r="D78" s="3" t="s">
        <v>45</v>
      </c>
      <c r="E78" s="9">
        <v>10382226</v>
      </c>
      <c r="F78" s="9">
        <v>10474011</v>
      </c>
      <c r="G78" s="6">
        <v>10474011</v>
      </c>
      <c r="H78" s="25">
        <f t="shared" si="4"/>
        <v>100</v>
      </c>
    </row>
    <row r="79" spans="1:8" ht="30">
      <c r="A79" s="13"/>
      <c r="B79" s="2">
        <v>75802</v>
      </c>
      <c r="C79" s="2"/>
      <c r="D79" s="3" t="s">
        <v>115</v>
      </c>
      <c r="E79" s="6" t="s">
        <v>15</v>
      </c>
      <c r="F79" s="6">
        <f>F80</f>
        <v>416276</v>
      </c>
      <c r="G79" s="6">
        <f>G80</f>
        <v>416276</v>
      </c>
      <c r="H79" s="25">
        <f t="shared" si="4"/>
        <v>100</v>
      </c>
    </row>
    <row r="80" spans="1:8" ht="15">
      <c r="A80" s="13"/>
      <c r="B80" s="2"/>
      <c r="C80" s="2">
        <v>2760</v>
      </c>
      <c r="D80" s="3" t="s">
        <v>116</v>
      </c>
      <c r="E80" s="6" t="s">
        <v>15</v>
      </c>
      <c r="F80" s="6">
        <v>416276</v>
      </c>
      <c r="G80" s="6">
        <v>416276</v>
      </c>
      <c r="H80" s="25">
        <f t="shared" si="4"/>
        <v>100</v>
      </c>
    </row>
    <row r="81" spans="1:8" ht="15">
      <c r="A81" s="13"/>
      <c r="B81" s="2">
        <v>75803</v>
      </c>
      <c r="C81" s="2"/>
      <c r="D81" s="3" t="s">
        <v>46</v>
      </c>
      <c r="E81" s="9">
        <f>E82</f>
        <v>2426484</v>
      </c>
      <c r="F81" s="9">
        <f>F82</f>
        <v>2426484</v>
      </c>
      <c r="G81" s="6">
        <f>G82</f>
        <v>2426484</v>
      </c>
      <c r="H81" s="25">
        <f aca="true" t="shared" si="5" ref="H81:H91">G81/F81*100</f>
        <v>100</v>
      </c>
    </row>
    <row r="82" spans="1:8" ht="15">
      <c r="A82" s="13"/>
      <c r="B82" s="2"/>
      <c r="C82" s="2">
        <v>2920</v>
      </c>
      <c r="D82" s="3" t="s">
        <v>45</v>
      </c>
      <c r="E82" s="9">
        <v>2426484</v>
      </c>
      <c r="F82" s="9">
        <v>2426484</v>
      </c>
      <c r="G82" s="6">
        <v>2426484</v>
      </c>
      <c r="H82" s="25">
        <f t="shared" si="5"/>
        <v>100</v>
      </c>
    </row>
    <row r="83" spans="1:8" ht="15">
      <c r="A83" s="13"/>
      <c r="B83" s="2">
        <v>75814</v>
      </c>
      <c r="C83" s="2"/>
      <c r="D83" s="3" t="s">
        <v>133</v>
      </c>
      <c r="E83" s="9"/>
      <c r="F83" s="9">
        <f>F84</f>
        <v>79369</v>
      </c>
      <c r="G83" s="6">
        <f>G84</f>
        <v>79369</v>
      </c>
      <c r="H83" s="25">
        <f t="shared" si="5"/>
        <v>100</v>
      </c>
    </row>
    <row r="84" spans="1:8" ht="15">
      <c r="A84" s="13"/>
      <c r="B84" s="2"/>
      <c r="C84" s="2" t="s">
        <v>106</v>
      </c>
      <c r="D84" s="3" t="s">
        <v>14</v>
      </c>
      <c r="E84" s="9"/>
      <c r="F84" s="9">
        <v>79369</v>
      </c>
      <c r="G84" s="6">
        <v>79369</v>
      </c>
      <c r="H84" s="25">
        <f t="shared" si="5"/>
        <v>100</v>
      </c>
    </row>
    <row r="85" spans="1:8" ht="15">
      <c r="A85" s="13"/>
      <c r="B85" s="2">
        <v>75832</v>
      </c>
      <c r="C85" s="3"/>
      <c r="D85" s="3" t="s">
        <v>47</v>
      </c>
      <c r="E85" s="9">
        <f>E86</f>
        <v>689406</v>
      </c>
      <c r="F85" s="9">
        <f>F86</f>
        <v>689406</v>
      </c>
      <c r="G85" s="6">
        <f>G86</f>
        <v>689406</v>
      </c>
      <c r="H85" s="25">
        <f t="shared" si="5"/>
        <v>100</v>
      </c>
    </row>
    <row r="86" spans="1:8" ht="15">
      <c r="A86" s="13"/>
      <c r="B86" s="2"/>
      <c r="C86" s="2">
        <v>2920</v>
      </c>
      <c r="D86" s="3" t="s">
        <v>45</v>
      </c>
      <c r="E86" s="9">
        <v>689406</v>
      </c>
      <c r="F86" s="9">
        <v>689406</v>
      </c>
      <c r="G86" s="6">
        <v>689406</v>
      </c>
      <c r="H86" s="25">
        <f t="shared" si="5"/>
        <v>100</v>
      </c>
    </row>
    <row r="87" spans="1:8" ht="14.25">
      <c r="A87" s="14">
        <v>801</v>
      </c>
      <c r="B87" s="4"/>
      <c r="C87" s="4"/>
      <c r="D87" s="5" t="s">
        <v>48</v>
      </c>
      <c r="E87" s="8">
        <f>E88+E91+E97+E99+E101+E107+E113+E115</f>
        <v>3112826</v>
      </c>
      <c r="F87" s="8">
        <f>F88+F91+F97+F99+F101+F107+F113+F115</f>
        <v>3367891</v>
      </c>
      <c r="G87" s="7">
        <f>G88+G91+G97+G101+G107+G115+G99+G113</f>
        <v>3365460</v>
      </c>
      <c r="H87" s="25">
        <f t="shared" si="5"/>
        <v>99.92781832903736</v>
      </c>
    </row>
    <row r="88" spans="1:8" ht="15">
      <c r="A88" s="13"/>
      <c r="B88" s="2">
        <v>80102</v>
      </c>
      <c r="C88" s="2"/>
      <c r="D88" s="3" t="s">
        <v>49</v>
      </c>
      <c r="E88" s="9">
        <f>E89+E90</f>
        <v>60</v>
      </c>
      <c r="F88" s="9">
        <f>F89+F90</f>
        <v>60</v>
      </c>
      <c r="G88" s="6">
        <f>G89+G90</f>
        <v>147</v>
      </c>
      <c r="H88" s="25">
        <f t="shared" si="5"/>
        <v>245.00000000000003</v>
      </c>
    </row>
    <row r="89" spans="1:8" ht="15">
      <c r="A89" s="13"/>
      <c r="B89" s="2"/>
      <c r="C89" s="2" t="s">
        <v>105</v>
      </c>
      <c r="D89" s="3" t="s">
        <v>13</v>
      </c>
      <c r="E89" s="9">
        <v>10</v>
      </c>
      <c r="F89" s="9">
        <v>10</v>
      </c>
      <c r="G89" s="6">
        <v>74</v>
      </c>
      <c r="H89" s="25">
        <f t="shared" si="5"/>
        <v>740</v>
      </c>
    </row>
    <row r="90" spans="1:8" ht="15">
      <c r="A90" s="13"/>
      <c r="B90" s="2"/>
      <c r="C90" s="2" t="s">
        <v>106</v>
      </c>
      <c r="D90" s="3" t="s">
        <v>14</v>
      </c>
      <c r="E90" s="9">
        <v>50</v>
      </c>
      <c r="F90" s="9">
        <v>50</v>
      </c>
      <c r="G90" s="6">
        <v>73</v>
      </c>
      <c r="H90" s="25">
        <f t="shared" si="5"/>
        <v>146</v>
      </c>
    </row>
    <row r="91" spans="1:8" ht="16.5" customHeight="1">
      <c r="A91" s="71"/>
      <c r="B91" s="71">
        <v>80110</v>
      </c>
      <c r="C91" s="71"/>
      <c r="D91" s="72" t="s">
        <v>50</v>
      </c>
      <c r="E91" s="68">
        <f>E93+E94+E95+E96</f>
        <v>3018514</v>
      </c>
      <c r="F91" s="9">
        <f>F93+F94+F95+F96</f>
        <v>3069728</v>
      </c>
      <c r="G91" s="69">
        <f>G93+G94+G95+G96</f>
        <v>3070580</v>
      </c>
      <c r="H91" s="70">
        <f t="shared" si="5"/>
        <v>100.027754902063</v>
      </c>
    </row>
    <row r="92" spans="1:8" ht="12.75" customHeight="1" hidden="1">
      <c r="A92" s="71"/>
      <c r="B92" s="71"/>
      <c r="C92" s="71"/>
      <c r="D92" s="72"/>
      <c r="E92" s="68"/>
      <c r="F92" s="9"/>
      <c r="G92" s="69"/>
      <c r="H92" s="70"/>
    </row>
    <row r="93" spans="1:8" ht="61.5" customHeight="1">
      <c r="A93" s="13"/>
      <c r="B93" s="2"/>
      <c r="C93" s="2" t="s">
        <v>103</v>
      </c>
      <c r="D93" s="3" t="s">
        <v>51</v>
      </c>
      <c r="E93" s="9">
        <v>4010</v>
      </c>
      <c r="F93" s="9">
        <v>11510</v>
      </c>
      <c r="G93" s="6">
        <v>12045</v>
      </c>
      <c r="H93" s="25">
        <f>G93/F93*100</f>
        <v>104.64813205907906</v>
      </c>
    </row>
    <row r="94" spans="1:8" ht="15">
      <c r="A94" s="13"/>
      <c r="B94" s="2"/>
      <c r="C94" s="2" t="s">
        <v>105</v>
      </c>
      <c r="D94" s="3" t="s">
        <v>13</v>
      </c>
      <c r="E94" s="9">
        <v>40</v>
      </c>
      <c r="F94" s="9">
        <v>40</v>
      </c>
      <c r="G94" s="6">
        <v>155</v>
      </c>
      <c r="H94" s="25">
        <f aca="true" t="shared" si="6" ref="H94:H150">G94/F94*100</f>
        <v>387.5</v>
      </c>
    </row>
    <row r="95" spans="1:8" ht="15">
      <c r="A95" s="13"/>
      <c r="B95" s="2"/>
      <c r="C95" s="2" t="s">
        <v>106</v>
      </c>
      <c r="D95" s="3" t="s">
        <v>14</v>
      </c>
      <c r="E95" s="9">
        <v>240</v>
      </c>
      <c r="F95" s="9">
        <v>240</v>
      </c>
      <c r="G95" s="6">
        <v>442</v>
      </c>
      <c r="H95" s="25">
        <f t="shared" si="6"/>
        <v>184.16666666666666</v>
      </c>
    </row>
    <row r="96" spans="1:8" ht="29.25" customHeight="1">
      <c r="A96" s="13"/>
      <c r="B96" s="2"/>
      <c r="C96" s="2">
        <v>2310</v>
      </c>
      <c r="D96" s="3" t="s">
        <v>52</v>
      </c>
      <c r="E96" s="9">
        <v>3014224</v>
      </c>
      <c r="F96" s="9">
        <v>3057938</v>
      </c>
      <c r="G96" s="6">
        <v>3057938</v>
      </c>
      <c r="H96" s="25">
        <f t="shared" si="6"/>
        <v>100</v>
      </c>
    </row>
    <row r="97" spans="1:8" ht="15">
      <c r="A97" s="13"/>
      <c r="B97" s="2">
        <v>80111</v>
      </c>
      <c r="C97" s="2"/>
      <c r="D97" s="3" t="s">
        <v>53</v>
      </c>
      <c r="E97" s="9">
        <f>E98</f>
        <v>55</v>
      </c>
      <c r="F97" s="9">
        <f>F98</f>
        <v>55</v>
      </c>
      <c r="G97" s="6">
        <f>G98</f>
        <v>65</v>
      </c>
      <c r="H97" s="25">
        <f t="shared" si="6"/>
        <v>118.18181818181819</v>
      </c>
    </row>
    <row r="98" spans="1:8" ht="15">
      <c r="A98" s="13"/>
      <c r="B98" s="2"/>
      <c r="C98" s="2" t="s">
        <v>106</v>
      </c>
      <c r="D98" s="3" t="s">
        <v>14</v>
      </c>
      <c r="E98" s="9">
        <v>55</v>
      </c>
      <c r="F98" s="9">
        <v>55</v>
      </c>
      <c r="G98" s="6">
        <v>65</v>
      </c>
      <c r="H98" s="25">
        <f t="shared" si="6"/>
        <v>118.18181818181819</v>
      </c>
    </row>
    <row r="99" spans="1:8" ht="15">
      <c r="A99" s="13"/>
      <c r="B99" s="2">
        <v>80113</v>
      </c>
      <c r="C99" s="2"/>
      <c r="D99" s="3" t="s">
        <v>54</v>
      </c>
      <c r="E99" s="9">
        <f>E100</f>
        <v>33620</v>
      </c>
      <c r="F99" s="9">
        <f>F100</f>
        <v>22000</v>
      </c>
      <c r="G99" s="6">
        <f>G100</f>
        <v>14761</v>
      </c>
      <c r="H99" s="25">
        <f t="shared" si="6"/>
        <v>67.09545454545454</v>
      </c>
    </row>
    <row r="100" spans="1:8" ht="45.75" customHeight="1">
      <c r="A100" s="13"/>
      <c r="B100" s="2"/>
      <c r="C100" s="2">
        <v>2310</v>
      </c>
      <c r="D100" s="3" t="s">
        <v>55</v>
      </c>
      <c r="E100" s="9">
        <v>33620</v>
      </c>
      <c r="F100" s="9">
        <v>22000</v>
      </c>
      <c r="G100" s="6">
        <v>14761</v>
      </c>
      <c r="H100" s="25">
        <f t="shared" si="6"/>
        <v>67.09545454545454</v>
      </c>
    </row>
    <row r="101" spans="1:8" ht="15">
      <c r="A101" s="13"/>
      <c r="B101" s="2">
        <v>80120</v>
      </c>
      <c r="C101" s="2"/>
      <c r="D101" s="3" t="s">
        <v>56</v>
      </c>
      <c r="E101" s="9">
        <f>E102+E103+E104+E105</f>
        <v>2290</v>
      </c>
      <c r="F101" s="9">
        <f>F102+F103+F104+F105+F106</f>
        <v>187976</v>
      </c>
      <c r="G101" s="6">
        <f>G102+G103+G104+G105+G106</f>
        <v>190551</v>
      </c>
      <c r="H101" s="25">
        <f t="shared" si="6"/>
        <v>101.36985572626294</v>
      </c>
    </row>
    <row r="102" spans="1:8" ht="15">
      <c r="A102" s="13"/>
      <c r="B102" s="2"/>
      <c r="C102" s="2" t="s">
        <v>102</v>
      </c>
      <c r="D102" s="3" t="s">
        <v>12</v>
      </c>
      <c r="E102" s="9">
        <v>100</v>
      </c>
      <c r="F102" s="9">
        <v>100</v>
      </c>
      <c r="G102" s="6">
        <v>289</v>
      </c>
      <c r="H102" s="25">
        <f t="shared" si="6"/>
        <v>289</v>
      </c>
    </row>
    <row r="103" spans="1:8" ht="63" customHeight="1">
      <c r="A103" s="13"/>
      <c r="B103" s="2"/>
      <c r="C103" s="2" t="s">
        <v>103</v>
      </c>
      <c r="D103" s="3" t="s">
        <v>51</v>
      </c>
      <c r="E103" s="9">
        <v>1500</v>
      </c>
      <c r="F103" s="9">
        <v>1500</v>
      </c>
      <c r="G103" s="6">
        <v>3435</v>
      </c>
      <c r="H103" s="25">
        <f t="shared" si="6"/>
        <v>229</v>
      </c>
    </row>
    <row r="104" spans="1:8" ht="15">
      <c r="A104" s="13"/>
      <c r="B104" s="2"/>
      <c r="C104" s="2" t="s">
        <v>105</v>
      </c>
      <c r="D104" s="3" t="s">
        <v>13</v>
      </c>
      <c r="E104" s="9">
        <v>190</v>
      </c>
      <c r="F104" s="9">
        <v>190</v>
      </c>
      <c r="G104" s="6">
        <v>351</v>
      </c>
      <c r="H104" s="25">
        <f t="shared" si="6"/>
        <v>184.73684210526315</v>
      </c>
    </row>
    <row r="105" spans="1:8" ht="15">
      <c r="A105" s="13"/>
      <c r="B105" s="2"/>
      <c r="C105" s="2" t="s">
        <v>106</v>
      </c>
      <c r="D105" s="3" t="s">
        <v>14</v>
      </c>
      <c r="E105" s="9">
        <v>500</v>
      </c>
      <c r="F105" s="9">
        <v>7236</v>
      </c>
      <c r="G105" s="6">
        <v>7526</v>
      </c>
      <c r="H105" s="25">
        <f t="shared" si="6"/>
        <v>104.00773908236596</v>
      </c>
    </row>
    <row r="106" spans="1:8" ht="45">
      <c r="A106" s="13"/>
      <c r="B106" s="2"/>
      <c r="C106" s="2">
        <v>2700</v>
      </c>
      <c r="D106" s="3" t="s">
        <v>134</v>
      </c>
      <c r="E106" s="9"/>
      <c r="F106" s="9">
        <v>178950</v>
      </c>
      <c r="G106" s="6">
        <v>178950</v>
      </c>
      <c r="H106" s="25">
        <f t="shared" si="6"/>
        <v>100</v>
      </c>
    </row>
    <row r="107" spans="1:8" ht="15">
      <c r="A107" s="13"/>
      <c r="B107" s="2">
        <v>80130</v>
      </c>
      <c r="C107" s="2"/>
      <c r="D107" s="3" t="s">
        <v>57</v>
      </c>
      <c r="E107" s="9">
        <f>E108+E109+E110+E111+E112</f>
        <v>14500</v>
      </c>
      <c r="F107" s="9">
        <f>F108+F109+F110+F111+F112</f>
        <v>27446</v>
      </c>
      <c r="G107" s="6">
        <f>G108+G109+G110+G111+G112</f>
        <v>30542</v>
      </c>
      <c r="H107" s="25">
        <f t="shared" si="6"/>
        <v>111.28033228885812</v>
      </c>
    </row>
    <row r="108" spans="1:8" ht="15">
      <c r="A108" s="13"/>
      <c r="B108" s="2"/>
      <c r="C108" s="2" t="s">
        <v>102</v>
      </c>
      <c r="D108" s="3" t="s">
        <v>12</v>
      </c>
      <c r="E108" s="9">
        <v>700</v>
      </c>
      <c r="F108" s="9">
        <v>700</v>
      </c>
      <c r="G108" s="6">
        <v>480</v>
      </c>
      <c r="H108" s="25">
        <f t="shared" si="6"/>
        <v>68.57142857142857</v>
      </c>
    </row>
    <row r="109" spans="1:8" ht="60" customHeight="1">
      <c r="A109" s="13"/>
      <c r="B109" s="2"/>
      <c r="C109" s="2" t="s">
        <v>103</v>
      </c>
      <c r="D109" s="3" t="s">
        <v>51</v>
      </c>
      <c r="E109" s="9">
        <v>12000</v>
      </c>
      <c r="F109" s="9">
        <v>22000</v>
      </c>
      <c r="G109" s="6">
        <v>26034</v>
      </c>
      <c r="H109" s="25">
        <f t="shared" si="6"/>
        <v>118.33636363636364</v>
      </c>
    </row>
    <row r="110" spans="1:8" ht="15">
      <c r="A110" s="13"/>
      <c r="B110" s="2"/>
      <c r="C110" s="2" t="s">
        <v>104</v>
      </c>
      <c r="D110" s="3" t="s">
        <v>58</v>
      </c>
      <c r="E110" s="9">
        <v>1100</v>
      </c>
      <c r="F110" s="9">
        <v>1100</v>
      </c>
      <c r="G110" s="6">
        <v>274</v>
      </c>
      <c r="H110" s="25">
        <f t="shared" si="6"/>
        <v>24.90909090909091</v>
      </c>
    </row>
    <row r="111" spans="1:8" ht="15">
      <c r="A111" s="13"/>
      <c r="B111" s="2"/>
      <c r="C111" s="2" t="s">
        <v>105</v>
      </c>
      <c r="D111" s="3" t="s">
        <v>13</v>
      </c>
      <c r="E111" s="9">
        <v>400</v>
      </c>
      <c r="F111" s="9">
        <v>400</v>
      </c>
      <c r="G111" s="6">
        <v>413</v>
      </c>
      <c r="H111" s="25">
        <f t="shared" si="6"/>
        <v>103.25</v>
      </c>
    </row>
    <row r="112" spans="1:8" ht="15">
      <c r="A112" s="13"/>
      <c r="B112" s="2"/>
      <c r="C112" s="2" t="s">
        <v>106</v>
      </c>
      <c r="D112" s="3" t="s">
        <v>14</v>
      </c>
      <c r="E112" s="9">
        <v>300</v>
      </c>
      <c r="F112" s="9">
        <v>3246</v>
      </c>
      <c r="G112" s="6">
        <v>3341</v>
      </c>
      <c r="H112" s="25">
        <f t="shared" si="6"/>
        <v>102.92667898952557</v>
      </c>
    </row>
    <row r="113" spans="1:8" ht="15">
      <c r="A113" s="13"/>
      <c r="B113" s="2">
        <v>80146</v>
      </c>
      <c r="C113" s="2"/>
      <c r="D113" s="3" t="s">
        <v>59</v>
      </c>
      <c r="E113" s="9">
        <f>E114</f>
        <v>17838</v>
      </c>
      <c r="F113" s="9">
        <f>F114</f>
        <v>17838</v>
      </c>
      <c r="G113" s="6">
        <f>G114</f>
        <v>16588</v>
      </c>
      <c r="H113" s="25">
        <f t="shared" si="6"/>
        <v>92.99248794707927</v>
      </c>
    </row>
    <row r="114" spans="1:8" ht="30.75" customHeight="1">
      <c r="A114" s="13"/>
      <c r="B114" s="2"/>
      <c r="C114" s="2">
        <v>2310</v>
      </c>
      <c r="D114" s="3" t="s">
        <v>60</v>
      </c>
      <c r="E114" s="9">
        <v>17838</v>
      </c>
      <c r="F114" s="9">
        <v>17838</v>
      </c>
      <c r="G114" s="6">
        <v>16588</v>
      </c>
      <c r="H114" s="25">
        <f t="shared" si="6"/>
        <v>92.99248794707927</v>
      </c>
    </row>
    <row r="115" spans="1:8" ht="15">
      <c r="A115" s="13"/>
      <c r="B115" s="2">
        <v>80195</v>
      </c>
      <c r="C115" s="2"/>
      <c r="D115" s="3" t="s">
        <v>61</v>
      </c>
      <c r="E115" s="9">
        <f>E117</f>
        <v>25949</v>
      </c>
      <c r="F115" s="9">
        <f>F117+F116+F118</f>
        <v>42788</v>
      </c>
      <c r="G115" s="6">
        <f>G117+G116+G118</f>
        <v>42226</v>
      </c>
      <c r="H115" s="25">
        <f t="shared" si="6"/>
        <v>98.68654763017668</v>
      </c>
    </row>
    <row r="116" spans="1:8" ht="30">
      <c r="A116" s="13"/>
      <c r="B116" s="2"/>
      <c r="C116" s="2">
        <v>2130</v>
      </c>
      <c r="D116" s="3" t="s">
        <v>62</v>
      </c>
      <c r="E116" s="9"/>
      <c r="F116" s="9">
        <v>7532</v>
      </c>
      <c r="G116" s="6">
        <v>6970</v>
      </c>
      <c r="H116" s="25">
        <f t="shared" si="6"/>
        <v>92.5385023898035</v>
      </c>
    </row>
    <row r="117" spans="1:8" ht="35.25" customHeight="1">
      <c r="A117" s="13"/>
      <c r="B117" s="2"/>
      <c r="C117" s="2">
        <v>2310</v>
      </c>
      <c r="D117" s="3" t="s">
        <v>60</v>
      </c>
      <c r="E117" s="9">
        <v>25949</v>
      </c>
      <c r="F117" s="9">
        <v>25949</v>
      </c>
      <c r="G117" s="6">
        <v>25949</v>
      </c>
      <c r="H117" s="25">
        <f t="shared" si="6"/>
        <v>100</v>
      </c>
    </row>
    <row r="118" spans="1:8" ht="34.5" customHeight="1">
      <c r="A118" s="13"/>
      <c r="B118" s="2"/>
      <c r="C118" s="2">
        <v>6430</v>
      </c>
      <c r="D118" s="11" t="s">
        <v>135</v>
      </c>
      <c r="E118" s="9"/>
      <c r="F118" s="9">
        <v>9307</v>
      </c>
      <c r="G118" s="6">
        <v>9307</v>
      </c>
      <c r="H118" s="25">
        <f t="shared" si="6"/>
        <v>100</v>
      </c>
    </row>
    <row r="119" spans="1:8" ht="14.25">
      <c r="A119" s="14">
        <v>851</v>
      </c>
      <c r="B119" s="4"/>
      <c r="C119" s="4"/>
      <c r="D119" s="5" t="s">
        <v>63</v>
      </c>
      <c r="E119" s="8">
        <f>E122</f>
        <v>2103000</v>
      </c>
      <c r="F119" s="8">
        <f>F122</f>
        <v>1742413</v>
      </c>
      <c r="G119" s="7">
        <f>G122+G120</f>
        <v>1715001</v>
      </c>
      <c r="H119" s="25">
        <f t="shared" si="6"/>
        <v>98.42677941452457</v>
      </c>
    </row>
    <row r="120" spans="1:8" ht="15">
      <c r="A120" s="14"/>
      <c r="B120" s="36">
        <v>85111</v>
      </c>
      <c r="C120" s="36"/>
      <c r="D120" s="37" t="s">
        <v>148</v>
      </c>
      <c r="E120" s="39"/>
      <c r="F120" s="39"/>
      <c r="G120" s="38">
        <f>G121</f>
        <v>7534</v>
      </c>
      <c r="H120" s="25">
        <v>0</v>
      </c>
    </row>
    <row r="121" spans="1:8" ht="15">
      <c r="A121" s="14"/>
      <c r="B121" s="4"/>
      <c r="C121" s="2" t="s">
        <v>106</v>
      </c>
      <c r="D121" s="3" t="s">
        <v>14</v>
      </c>
      <c r="E121" s="39"/>
      <c r="F121" s="39"/>
      <c r="G121" s="38">
        <v>7534</v>
      </c>
      <c r="H121" s="25">
        <v>0</v>
      </c>
    </row>
    <row r="122" spans="1:8" ht="33.75" customHeight="1">
      <c r="A122" s="13"/>
      <c r="B122" s="2">
        <v>85156</v>
      </c>
      <c r="C122" s="2"/>
      <c r="D122" s="3" t="s">
        <v>64</v>
      </c>
      <c r="E122" s="9">
        <v>2103000</v>
      </c>
      <c r="F122" s="9">
        <f>F123</f>
        <v>1742413</v>
      </c>
      <c r="G122" s="6">
        <f>G123</f>
        <v>1707467</v>
      </c>
      <c r="H122" s="25">
        <f t="shared" si="6"/>
        <v>97.99439053771982</v>
      </c>
    </row>
    <row r="123" spans="1:8" ht="48" customHeight="1">
      <c r="A123" s="13"/>
      <c r="B123" s="2"/>
      <c r="C123" s="2">
        <v>2110</v>
      </c>
      <c r="D123" s="3" t="s">
        <v>6</v>
      </c>
      <c r="E123" s="9">
        <v>2103000</v>
      </c>
      <c r="F123" s="9">
        <v>1742413</v>
      </c>
      <c r="G123" s="6">
        <v>1707467</v>
      </c>
      <c r="H123" s="25">
        <f t="shared" si="6"/>
        <v>97.99439053771982</v>
      </c>
    </row>
    <row r="124" spans="1:8" ht="14.25">
      <c r="A124" s="14">
        <v>852</v>
      </c>
      <c r="B124" s="4"/>
      <c r="C124" s="4"/>
      <c r="D124" s="5" t="s">
        <v>65</v>
      </c>
      <c r="E124" s="8">
        <f>E125+E131+E138+E142</f>
        <v>7790784</v>
      </c>
      <c r="F124" s="8">
        <f>F125+F131+F138+F142</f>
        <v>8694509</v>
      </c>
      <c r="G124" s="7">
        <f>G125+G131+G138+G142</f>
        <v>8797277</v>
      </c>
      <c r="H124" s="25">
        <f t="shared" si="6"/>
        <v>101.18198738997222</v>
      </c>
    </row>
    <row r="125" spans="1:8" ht="15">
      <c r="A125" s="16"/>
      <c r="B125" s="2">
        <v>85201</v>
      </c>
      <c r="C125" s="2"/>
      <c r="D125" s="3" t="s">
        <v>66</v>
      </c>
      <c r="E125" s="9">
        <f>E126+E127+E128+E130</f>
        <v>147490</v>
      </c>
      <c r="F125" s="9">
        <f>F126+F127+F128+F130+F129</f>
        <v>164990</v>
      </c>
      <c r="G125" s="6">
        <f>G126+G127+G128+G130+G129</f>
        <v>188452</v>
      </c>
      <c r="H125" s="25">
        <f t="shared" si="6"/>
        <v>114.22025577307716</v>
      </c>
    </row>
    <row r="126" spans="1:8" ht="47.25" customHeight="1">
      <c r="A126" s="13"/>
      <c r="B126" s="2"/>
      <c r="C126" s="2" t="s">
        <v>101</v>
      </c>
      <c r="D126" s="3" t="s">
        <v>95</v>
      </c>
      <c r="E126" s="9">
        <v>1800</v>
      </c>
      <c r="F126" s="9">
        <v>1800</v>
      </c>
      <c r="G126" s="6">
        <v>3000</v>
      </c>
      <c r="H126" s="25">
        <f t="shared" si="6"/>
        <v>166.66666666666669</v>
      </c>
    </row>
    <row r="127" spans="1:8" ht="15">
      <c r="A127" s="13"/>
      <c r="B127" s="2"/>
      <c r="C127" s="2" t="s">
        <v>105</v>
      </c>
      <c r="D127" s="3" t="s">
        <v>13</v>
      </c>
      <c r="E127" s="9">
        <v>600</v>
      </c>
      <c r="F127" s="9">
        <v>600</v>
      </c>
      <c r="G127" s="6">
        <v>302</v>
      </c>
      <c r="H127" s="25">
        <f t="shared" si="6"/>
        <v>50.33333333333333</v>
      </c>
    </row>
    <row r="128" spans="1:8" ht="15">
      <c r="A128" s="13"/>
      <c r="B128" s="2"/>
      <c r="C128" s="2" t="s">
        <v>106</v>
      </c>
      <c r="D128" s="3" t="s">
        <v>14</v>
      </c>
      <c r="E128" s="9">
        <v>90</v>
      </c>
      <c r="F128" s="9">
        <v>90</v>
      </c>
      <c r="G128" s="6">
        <v>144</v>
      </c>
      <c r="H128" s="25">
        <f t="shared" si="6"/>
        <v>160</v>
      </c>
    </row>
    <row r="129" spans="1:8" ht="30">
      <c r="A129" s="13"/>
      <c r="B129" s="2"/>
      <c r="C129" s="2">
        <v>2130</v>
      </c>
      <c r="D129" s="3" t="s">
        <v>62</v>
      </c>
      <c r="E129" s="9"/>
      <c r="F129" s="9">
        <v>7500</v>
      </c>
      <c r="G129" s="6">
        <v>7500</v>
      </c>
      <c r="H129" s="25">
        <f t="shared" si="6"/>
        <v>100</v>
      </c>
    </row>
    <row r="130" spans="1:8" ht="45">
      <c r="A130" s="13"/>
      <c r="B130" s="2"/>
      <c r="C130" s="2">
        <v>2320</v>
      </c>
      <c r="D130" s="3" t="s">
        <v>74</v>
      </c>
      <c r="E130" s="9">
        <v>145000</v>
      </c>
      <c r="F130" s="9">
        <v>155000</v>
      </c>
      <c r="G130" s="6">
        <v>177506</v>
      </c>
      <c r="H130" s="25">
        <f t="shared" si="6"/>
        <v>114.52</v>
      </c>
    </row>
    <row r="131" spans="1:8" ht="15">
      <c r="A131" s="13"/>
      <c r="B131" s="2">
        <v>85202</v>
      </c>
      <c r="C131" s="2"/>
      <c r="D131" s="3" t="s">
        <v>67</v>
      </c>
      <c r="E131" s="9">
        <f>E132+E133+E134+E135+E136</f>
        <v>7576024</v>
      </c>
      <c r="F131" s="9">
        <f>SUM(F132:F137)</f>
        <v>8457749</v>
      </c>
      <c r="G131" s="6">
        <f>G132+G133+G134+G135+G136+G137</f>
        <v>8470837</v>
      </c>
      <c r="H131" s="25">
        <f t="shared" si="6"/>
        <v>100.1547456657794</v>
      </c>
    </row>
    <row r="132" spans="1:8" ht="61.5" customHeight="1">
      <c r="A132" s="13"/>
      <c r="B132" s="2"/>
      <c r="C132" s="2" t="s">
        <v>103</v>
      </c>
      <c r="D132" s="3" t="s">
        <v>22</v>
      </c>
      <c r="E132" s="9">
        <v>3600</v>
      </c>
      <c r="F132" s="9">
        <v>5350</v>
      </c>
      <c r="G132" s="6">
        <v>5312</v>
      </c>
      <c r="H132" s="25">
        <f t="shared" si="6"/>
        <v>99.28971962616822</v>
      </c>
    </row>
    <row r="133" spans="1:8" ht="15">
      <c r="A133" s="13"/>
      <c r="B133" s="2"/>
      <c r="C133" s="2" t="s">
        <v>104</v>
      </c>
      <c r="D133" s="3" t="s">
        <v>58</v>
      </c>
      <c r="E133" s="9">
        <v>2192800</v>
      </c>
      <c r="F133" s="9">
        <v>2616048</v>
      </c>
      <c r="G133" s="6">
        <v>2625694</v>
      </c>
      <c r="H133" s="25">
        <f t="shared" si="6"/>
        <v>100.36872412126993</v>
      </c>
    </row>
    <row r="134" spans="1:8" ht="15">
      <c r="A134" s="13"/>
      <c r="B134" s="2"/>
      <c r="C134" s="2" t="s">
        <v>105</v>
      </c>
      <c r="D134" s="3" t="s">
        <v>13</v>
      </c>
      <c r="E134" s="9">
        <v>2100</v>
      </c>
      <c r="F134" s="9">
        <v>2500</v>
      </c>
      <c r="G134" s="6">
        <v>4288</v>
      </c>
      <c r="H134" s="25">
        <f t="shared" si="6"/>
        <v>171.52</v>
      </c>
    </row>
    <row r="135" spans="1:8" ht="15">
      <c r="A135" s="13"/>
      <c r="B135" s="2"/>
      <c r="C135" s="2" t="s">
        <v>106</v>
      </c>
      <c r="D135" s="3" t="s">
        <v>14</v>
      </c>
      <c r="E135" s="9">
        <v>910</v>
      </c>
      <c r="F135" s="9">
        <v>5160</v>
      </c>
      <c r="G135" s="6">
        <v>6853</v>
      </c>
      <c r="H135" s="25">
        <f t="shared" si="6"/>
        <v>132.81007751937986</v>
      </c>
    </row>
    <row r="136" spans="1:8" ht="30" customHeight="1">
      <c r="A136" s="13"/>
      <c r="B136" s="2"/>
      <c r="C136" s="2">
        <v>2130</v>
      </c>
      <c r="D136" s="3" t="s">
        <v>62</v>
      </c>
      <c r="E136" s="9">
        <v>5376614</v>
      </c>
      <c r="F136" s="9">
        <v>5757691</v>
      </c>
      <c r="G136" s="6">
        <v>5757690</v>
      </c>
      <c r="H136" s="25">
        <f t="shared" si="6"/>
        <v>99.99998263192658</v>
      </c>
    </row>
    <row r="137" spans="1:8" ht="30" customHeight="1">
      <c r="A137" s="13"/>
      <c r="B137" s="2"/>
      <c r="C137" s="2">
        <v>6430</v>
      </c>
      <c r="D137" s="11" t="s">
        <v>135</v>
      </c>
      <c r="E137" s="9"/>
      <c r="F137" s="9">
        <v>71000</v>
      </c>
      <c r="G137" s="6">
        <v>71000</v>
      </c>
      <c r="H137" s="25">
        <f t="shared" si="6"/>
        <v>100</v>
      </c>
    </row>
    <row r="138" spans="1:8" ht="15">
      <c r="A138" s="13"/>
      <c r="B138" s="2">
        <v>85218</v>
      </c>
      <c r="C138" s="2"/>
      <c r="D138" s="3" t="s">
        <v>68</v>
      </c>
      <c r="E138" s="9">
        <f>E139+E140</f>
        <v>370</v>
      </c>
      <c r="F138" s="9">
        <f>F139+F140+F141</f>
        <v>4870</v>
      </c>
      <c r="G138" s="6">
        <f>G139+G140+G141</f>
        <v>5041</v>
      </c>
      <c r="H138" s="25">
        <f t="shared" si="6"/>
        <v>103.51129363449691</v>
      </c>
    </row>
    <row r="139" spans="1:8" ht="15">
      <c r="A139" s="13"/>
      <c r="B139" s="2"/>
      <c r="C139" s="2" t="s">
        <v>105</v>
      </c>
      <c r="D139" s="3" t="s">
        <v>13</v>
      </c>
      <c r="E139" s="9">
        <v>300</v>
      </c>
      <c r="F139" s="9">
        <v>300</v>
      </c>
      <c r="G139" s="6">
        <v>403</v>
      </c>
      <c r="H139" s="25">
        <f t="shared" si="6"/>
        <v>134.33333333333331</v>
      </c>
    </row>
    <row r="140" spans="1:8" ht="15">
      <c r="A140" s="13"/>
      <c r="B140" s="2"/>
      <c r="C140" s="2" t="s">
        <v>106</v>
      </c>
      <c r="D140" s="3" t="s">
        <v>69</v>
      </c>
      <c r="E140" s="9">
        <v>70</v>
      </c>
      <c r="F140" s="9">
        <v>70</v>
      </c>
      <c r="G140" s="6">
        <v>138</v>
      </c>
      <c r="H140" s="25">
        <f t="shared" si="6"/>
        <v>197.14285714285717</v>
      </c>
    </row>
    <row r="141" spans="1:8" ht="30">
      <c r="A141" s="13"/>
      <c r="B141" s="2"/>
      <c r="C141" s="2">
        <v>2130</v>
      </c>
      <c r="D141" s="3" t="s">
        <v>62</v>
      </c>
      <c r="E141" s="6" t="s">
        <v>15</v>
      </c>
      <c r="F141" s="9">
        <v>4500</v>
      </c>
      <c r="G141" s="6">
        <v>4500</v>
      </c>
      <c r="H141" s="25">
        <f t="shared" si="6"/>
        <v>100</v>
      </c>
    </row>
    <row r="142" spans="1:8" ht="15">
      <c r="A142" s="13"/>
      <c r="B142" s="2">
        <v>85204</v>
      </c>
      <c r="D142" s="3" t="s">
        <v>119</v>
      </c>
      <c r="E142" s="6">
        <f>E143</f>
        <v>66900</v>
      </c>
      <c r="F142" s="6">
        <f>F143</f>
        <v>66900</v>
      </c>
      <c r="G142" s="6">
        <f>G143</f>
        <v>132947</v>
      </c>
      <c r="H142" s="25">
        <f t="shared" si="6"/>
        <v>198.72496263079222</v>
      </c>
    </row>
    <row r="143" spans="1:8" ht="45">
      <c r="A143" s="13"/>
      <c r="B143" s="2"/>
      <c r="C143" s="2">
        <v>2320</v>
      </c>
      <c r="D143" s="3" t="s">
        <v>74</v>
      </c>
      <c r="E143" s="6">
        <v>66900</v>
      </c>
      <c r="F143" s="6">
        <v>66900</v>
      </c>
      <c r="G143" s="6">
        <v>132947</v>
      </c>
      <c r="H143" s="25">
        <f t="shared" si="6"/>
        <v>198.72496263079222</v>
      </c>
    </row>
    <row r="144" spans="1:8" ht="32.25" customHeight="1">
      <c r="A144" s="14">
        <v>853</v>
      </c>
      <c r="B144" s="4"/>
      <c r="C144" s="4"/>
      <c r="D144" s="5" t="s">
        <v>70</v>
      </c>
      <c r="E144" s="8">
        <f>E147</f>
        <v>1347865</v>
      </c>
      <c r="F144" s="8">
        <f>F147+F145</f>
        <v>1536115</v>
      </c>
      <c r="G144" s="7">
        <f>G145+G147</f>
        <v>1548783</v>
      </c>
      <c r="H144" s="25">
        <f t="shared" si="6"/>
        <v>100.82467783987528</v>
      </c>
    </row>
    <row r="145" spans="1:8" ht="15">
      <c r="A145" s="13"/>
      <c r="B145" s="2">
        <v>85324</v>
      </c>
      <c r="C145" s="2"/>
      <c r="D145" s="3" t="s">
        <v>72</v>
      </c>
      <c r="E145" s="6" t="s">
        <v>15</v>
      </c>
      <c r="F145" s="6">
        <f>F146</f>
        <v>16250</v>
      </c>
      <c r="G145" s="6">
        <f>G146</f>
        <v>24507</v>
      </c>
      <c r="H145" s="25">
        <f t="shared" si="6"/>
        <v>150.81230769230768</v>
      </c>
    </row>
    <row r="146" spans="1:8" ht="15">
      <c r="A146" s="13"/>
      <c r="B146" s="2"/>
      <c r="C146" s="2" t="s">
        <v>106</v>
      </c>
      <c r="D146" s="3" t="s">
        <v>69</v>
      </c>
      <c r="E146" s="6" t="s">
        <v>15</v>
      </c>
      <c r="F146" s="6">
        <v>16250</v>
      </c>
      <c r="G146" s="6">
        <v>24507</v>
      </c>
      <c r="H146" s="25">
        <f t="shared" si="6"/>
        <v>150.81230769230768</v>
      </c>
    </row>
    <row r="147" spans="1:8" ht="15">
      <c r="A147" s="13"/>
      <c r="B147" s="2">
        <v>85333</v>
      </c>
      <c r="C147" s="2"/>
      <c r="D147" s="3" t="s">
        <v>73</v>
      </c>
      <c r="E147" s="9">
        <f>E148+E149+E150+E151</f>
        <v>1347865</v>
      </c>
      <c r="F147" s="9">
        <f>SUM(F148:F151)</f>
        <v>1519865</v>
      </c>
      <c r="G147" s="6">
        <f>G148+G149+G150+G151</f>
        <v>1524276</v>
      </c>
      <c r="H147" s="25">
        <f t="shared" si="6"/>
        <v>100.2902231448188</v>
      </c>
    </row>
    <row r="148" spans="1:8" ht="15">
      <c r="A148" s="13"/>
      <c r="B148" s="2"/>
      <c r="C148" s="2" t="s">
        <v>105</v>
      </c>
      <c r="D148" s="3" t="s">
        <v>13</v>
      </c>
      <c r="E148" s="9">
        <v>650</v>
      </c>
      <c r="F148" s="9">
        <v>650</v>
      </c>
      <c r="G148" s="6">
        <v>714</v>
      </c>
      <c r="H148" s="25">
        <f t="shared" si="6"/>
        <v>109.84615384615384</v>
      </c>
    </row>
    <row r="149" spans="1:8" ht="15">
      <c r="A149" s="13"/>
      <c r="B149" s="2"/>
      <c r="C149" s="2" t="s">
        <v>106</v>
      </c>
      <c r="D149" s="3" t="s">
        <v>14</v>
      </c>
      <c r="E149" s="9">
        <v>250</v>
      </c>
      <c r="F149" s="9">
        <v>250</v>
      </c>
      <c r="G149" s="6">
        <v>4597</v>
      </c>
      <c r="H149" s="25">
        <f t="shared" si="6"/>
        <v>1838.8000000000002</v>
      </c>
    </row>
    <row r="150" spans="1:8" ht="45.75" customHeight="1">
      <c r="A150" s="13"/>
      <c r="B150" s="2"/>
      <c r="C150" s="2">
        <v>2320</v>
      </c>
      <c r="D150" s="3" t="s">
        <v>74</v>
      </c>
      <c r="E150" s="9">
        <v>1051165</v>
      </c>
      <c r="F150" s="9">
        <v>1223165</v>
      </c>
      <c r="G150" s="6">
        <v>1223165</v>
      </c>
      <c r="H150" s="25">
        <f t="shared" si="6"/>
        <v>100</v>
      </c>
    </row>
    <row r="151" spans="1:8" ht="27.75" customHeight="1">
      <c r="A151" s="13"/>
      <c r="B151" s="2"/>
      <c r="C151" s="2">
        <v>2440</v>
      </c>
      <c r="D151" s="3" t="s">
        <v>71</v>
      </c>
      <c r="E151" s="6">
        <v>295800</v>
      </c>
      <c r="F151" s="6">
        <v>295800</v>
      </c>
      <c r="G151" s="6">
        <v>295800</v>
      </c>
      <c r="H151" s="25">
        <f>G151/F151*100</f>
        <v>100</v>
      </c>
    </row>
    <row r="152" spans="1:8" ht="14.25">
      <c r="A152" s="14">
        <v>854</v>
      </c>
      <c r="B152" s="4"/>
      <c r="C152" s="4"/>
      <c r="D152" s="5" t="s">
        <v>75</v>
      </c>
      <c r="E152" s="8">
        <f>E153+E157+E162+E165+E170+E177+E184</f>
        <v>2691446</v>
      </c>
      <c r="F152" s="8">
        <f>F153+F157+F162+F165+F170+F184+F177+F182</f>
        <v>3076111</v>
      </c>
      <c r="G152" s="7">
        <f>G153+G157+G162+G165+G170+G177+G184+G182</f>
        <v>3122198</v>
      </c>
      <c r="H152" s="25">
        <f>G152/F152*100</f>
        <v>101.49822291848376</v>
      </c>
    </row>
    <row r="153" spans="1:8" ht="15">
      <c r="A153" s="13"/>
      <c r="B153" s="2">
        <v>85401</v>
      </c>
      <c r="C153" s="2"/>
      <c r="D153" s="3" t="s">
        <v>76</v>
      </c>
      <c r="E153" s="9">
        <f>E154+E155+E156</f>
        <v>430010</v>
      </c>
      <c r="F153" s="9">
        <f>F154+F155+F156</f>
        <v>472110</v>
      </c>
      <c r="G153" s="6">
        <f>G154+G155+G156</f>
        <v>479912</v>
      </c>
      <c r="H153" s="25">
        <f aca="true" t="shared" si="7" ref="H153:H237">G153/F153*100</f>
        <v>101.65258096630023</v>
      </c>
    </row>
    <row r="154" spans="1:8" ht="15">
      <c r="A154" s="13"/>
      <c r="B154" s="2"/>
      <c r="C154" s="2" t="s">
        <v>104</v>
      </c>
      <c r="D154" s="3" t="s">
        <v>58</v>
      </c>
      <c r="E154" s="9">
        <v>165000</v>
      </c>
      <c r="F154" s="9">
        <v>207100</v>
      </c>
      <c r="G154" s="6">
        <v>214891</v>
      </c>
      <c r="H154" s="25">
        <f t="shared" si="7"/>
        <v>103.7619507484307</v>
      </c>
    </row>
    <row r="155" spans="1:8" ht="15">
      <c r="A155" s="13"/>
      <c r="B155" s="2"/>
      <c r="C155" s="2" t="s">
        <v>106</v>
      </c>
      <c r="D155" s="3" t="s">
        <v>14</v>
      </c>
      <c r="E155" s="9">
        <v>10</v>
      </c>
      <c r="F155" s="9">
        <v>10</v>
      </c>
      <c r="G155" s="6">
        <v>21</v>
      </c>
      <c r="H155" s="25">
        <f t="shared" si="7"/>
        <v>210</v>
      </c>
    </row>
    <row r="156" spans="1:8" ht="32.25" customHeight="1">
      <c r="A156" s="13"/>
      <c r="B156" s="2"/>
      <c r="C156" s="2">
        <v>2310</v>
      </c>
      <c r="D156" s="3" t="s">
        <v>77</v>
      </c>
      <c r="E156" s="9">
        <v>265000</v>
      </c>
      <c r="F156" s="9">
        <v>265000</v>
      </c>
      <c r="G156" s="6">
        <v>265000</v>
      </c>
      <c r="H156" s="25">
        <f t="shared" si="7"/>
        <v>100</v>
      </c>
    </row>
    <row r="157" spans="1:8" ht="30.75" customHeight="1">
      <c r="A157" s="13"/>
      <c r="B157" s="2">
        <v>85406</v>
      </c>
      <c r="C157" s="2"/>
      <c r="D157" s="3" t="s">
        <v>78</v>
      </c>
      <c r="E157" s="9">
        <f>E158+E159+E160</f>
        <v>2645</v>
      </c>
      <c r="F157" s="9">
        <f>F158+F159+F160+F161</f>
        <v>12092</v>
      </c>
      <c r="G157" s="6">
        <f>G158+G159+G160+G161</f>
        <v>12139</v>
      </c>
      <c r="H157" s="25">
        <f t="shared" si="7"/>
        <v>100.38868673503143</v>
      </c>
    </row>
    <row r="158" spans="1:8" ht="63" customHeight="1">
      <c r="A158" s="13"/>
      <c r="B158" s="2"/>
      <c r="C158" s="2" t="s">
        <v>103</v>
      </c>
      <c r="D158" s="3" t="s">
        <v>79</v>
      </c>
      <c r="E158" s="9">
        <v>2400</v>
      </c>
      <c r="F158" s="9">
        <v>818</v>
      </c>
      <c r="G158" s="6">
        <v>794</v>
      </c>
      <c r="H158" s="25">
        <f t="shared" si="7"/>
        <v>97.06601466992664</v>
      </c>
    </row>
    <row r="159" spans="1:8" ht="15">
      <c r="A159" s="13"/>
      <c r="B159" s="2"/>
      <c r="C159" s="2" t="s">
        <v>105</v>
      </c>
      <c r="D159" s="3" t="s">
        <v>13</v>
      </c>
      <c r="E159" s="9">
        <v>120</v>
      </c>
      <c r="F159" s="9">
        <v>120</v>
      </c>
      <c r="G159" s="6">
        <v>155</v>
      </c>
      <c r="H159" s="25">
        <f t="shared" si="7"/>
        <v>129.16666666666669</v>
      </c>
    </row>
    <row r="160" spans="1:8" ht="15">
      <c r="A160" s="13"/>
      <c r="B160" s="2"/>
      <c r="C160" s="2" t="s">
        <v>106</v>
      </c>
      <c r="D160" s="3" t="s">
        <v>14</v>
      </c>
      <c r="E160" s="9">
        <v>125</v>
      </c>
      <c r="F160" s="9">
        <v>125</v>
      </c>
      <c r="G160" s="6">
        <v>161</v>
      </c>
      <c r="H160" s="25">
        <f t="shared" si="7"/>
        <v>128.8</v>
      </c>
    </row>
    <row r="161" spans="1:8" ht="30">
      <c r="A161" s="13"/>
      <c r="B161" s="2"/>
      <c r="C161" s="2">
        <v>2130</v>
      </c>
      <c r="D161" s="3" t="s">
        <v>62</v>
      </c>
      <c r="E161" s="9"/>
      <c r="F161" s="9">
        <v>11029</v>
      </c>
      <c r="G161" s="6">
        <v>11029</v>
      </c>
      <c r="H161" s="25">
        <f t="shared" si="7"/>
        <v>100</v>
      </c>
    </row>
    <row r="162" spans="1:8" ht="15">
      <c r="A162" s="13"/>
      <c r="B162" s="2">
        <v>85410</v>
      </c>
      <c r="C162" s="2"/>
      <c r="D162" s="3" t="s">
        <v>80</v>
      </c>
      <c r="E162" s="9">
        <f>E163+E164</f>
        <v>28010</v>
      </c>
      <c r="F162" s="9">
        <f>F163+F164</f>
        <v>28010</v>
      </c>
      <c r="G162" s="6">
        <f>G163+G164</f>
        <v>26068</v>
      </c>
      <c r="H162" s="25">
        <f t="shared" si="7"/>
        <v>93.06676187076044</v>
      </c>
    </row>
    <row r="163" spans="1:8" ht="15">
      <c r="A163" s="13"/>
      <c r="B163" s="2"/>
      <c r="C163" s="2" t="s">
        <v>104</v>
      </c>
      <c r="D163" s="3" t="s">
        <v>58</v>
      </c>
      <c r="E163" s="9">
        <v>28000</v>
      </c>
      <c r="F163" s="9">
        <v>28000</v>
      </c>
      <c r="G163" s="6">
        <v>26045</v>
      </c>
      <c r="H163" s="25">
        <f t="shared" si="7"/>
        <v>93.01785714285714</v>
      </c>
    </row>
    <row r="164" spans="1:8" ht="15">
      <c r="A164" s="13"/>
      <c r="B164" s="2"/>
      <c r="C164" s="2" t="s">
        <v>106</v>
      </c>
      <c r="D164" s="3" t="s">
        <v>14</v>
      </c>
      <c r="E164" s="9">
        <v>10</v>
      </c>
      <c r="F164" s="9">
        <v>10</v>
      </c>
      <c r="G164" s="6">
        <v>23</v>
      </c>
      <c r="H164" s="25">
        <f t="shared" si="7"/>
        <v>229.99999999999997</v>
      </c>
    </row>
    <row r="165" spans="1:8" ht="15">
      <c r="A165" s="13"/>
      <c r="B165" s="2">
        <v>85411</v>
      </c>
      <c r="C165" s="2"/>
      <c r="D165" s="3" t="s">
        <v>81</v>
      </c>
      <c r="E165" s="9">
        <f>E166+E167+E168+E169</f>
        <v>1155740</v>
      </c>
      <c r="F165" s="9">
        <f>F166+F167+F168+F169</f>
        <v>1100740</v>
      </c>
      <c r="G165" s="6">
        <f>G166+G167+G168+G169</f>
        <v>1124410</v>
      </c>
      <c r="H165" s="25">
        <f t="shared" si="7"/>
        <v>102.15037156821774</v>
      </c>
    </row>
    <row r="166" spans="1:8" ht="62.25" customHeight="1">
      <c r="A166" s="13"/>
      <c r="B166" s="2"/>
      <c r="C166" s="2" t="s">
        <v>103</v>
      </c>
      <c r="D166" s="3" t="s">
        <v>79</v>
      </c>
      <c r="E166" s="9">
        <v>4990</v>
      </c>
      <c r="F166" s="9">
        <v>4990</v>
      </c>
      <c r="G166" s="6">
        <v>6658</v>
      </c>
      <c r="H166" s="25">
        <f t="shared" si="7"/>
        <v>133.42685370741484</v>
      </c>
    </row>
    <row r="167" spans="1:8" ht="15">
      <c r="A167" s="13"/>
      <c r="B167" s="2"/>
      <c r="C167" s="2" t="s">
        <v>104</v>
      </c>
      <c r="D167" s="3" t="s">
        <v>58</v>
      </c>
      <c r="E167" s="9">
        <v>1150000</v>
      </c>
      <c r="F167" s="9">
        <v>1095000</v>
      </c>
      <c r="G167" s="6">
        <v>1117065</v>
      </c>
      <c r="H167" s="25">
        <f t="shared" si="7"/>
        <v>102.0150684931507</v>
      </c>
    </row>
    <row r="168" spans="1:8" ht="15">
      <c r="A168" s="13"/>
      <c r="B168" s="2"/>
      <c r="C168" s="2" t="s">
        <v>105</v>
      </c>
      <c r="D168" s="3" t="s">
        <v>13</v>
      </c>
      <c r="E168" s="9">
        <v>500</v>
      </c>
      <c r="F168" s="9">
        <v>500</v>
      </c>
      <c r="G168" s="6">
        <v>407</v>
      </c>
      <c r="H168" s="25">
        <f t="shared" si="7"/>
        <v>81.39999999999999</v>
      </c>
    </row>
    <row r="169" spans="1:8" ht="15">
      <c r="A169" s="13"/>
      <c r="B169" s="2"/>
      <c r="C169" s="2" t="s">
        <v>106</v>
      </c>
      <c r="D169" s="3" t="s">
        <v>14</v>
      </c>
      <c r="E169" s="9">
        <v>250</v>
      </c>
      <c r="F169" s="9">
        <v>250</v>
      </c>
      <c r="G169" s="6">
        <v>280</v>
      </c>
      <c r="H169" s="25">
        <f t="shared" si="7"/>
        <v>112.00000000000001</v>
      </c>
    </row>
    <row r="170" spans="1:8" ht="15">
      <c r="A170" s="13"/>
      <c r="B170" s="2">
        <v>85415</v>
      </c>
      <c r="C170" s="2"/>
      <c r="D170" s="3" t="s">
        <v>82</v>
      </c>
      <c r="E170" s="6">
        <v>1904</v>
      </c>
      <c r="F170" s="6">
        <f>F172+F173+F174+F175+F176</f>
        <v>83242</v>
      </c>
      <c r="G170" s="6">
        <f>G171+G172+G173+G174+G175+G176</f>
        <v>79468</v>
      </c>
      <c r="H170" s="25">
        <f t="shared" si="7"/>
        <v>95.46623098916413</v>
      </c>
    </row>
    <row r="171" spans="1:8" ht="15">
      <c r="A171" s="13"/>
      <c r="B171" s="2"/>
      <c r="C171" s="2" t="s">
        <v>105</v>
      </c>
      <c r="D171" s="3" t="s">
        <v>13</v>
      </c>
      <c r="E171" s="6"/>
      <c r="F171" s="6"/>
      <c r="G171" s="6">
        <v>10</v>
      </c>
      <c r="H171" s="25">
        <v>0</v>
      </c>
    </row>
    <row r="172" spans="1:8" ht="30">
      <c r="A172" s="13"/>
      <c r="B172" s="2"/>
      <c r="C172" s="2">
        <v>2130</v>
      </c>
      <c r="D172" s="3" t="s">
        <v>62</v>
      </c>
      <c r="E172" s="6" t="s">
        <v>15</v>
      </c>
      <c r="F172" s="6">
        <v>13554</v>
      </c>
      <c r="G172" s="6">
        <v>12650</v>
      </c>
      <c r="H172" s="25">
        <f t="shared" si="7"/>
        <v>93.33038217500369</v>
      </c>
    </row>
    <row r="173" spans="1:8" ht="34.5" customHeight="1">
      <c r="A173" s="13"/>
      <c r="B173" s="2"/>
      <c r="C173" s="2">
        <v>2310</v>
      </c>
      <c r="D173" s="3" t="s">
        <v>77</v>
      </c>
      <c r="E173" s="6">
        <v>1904</v>
      </c>
      <c r="F173" s="6">
        <v>30681</v>
      </c>
      <c r="G173" s="6">
        <v>29901</v>
      </c>
      <c r="H173" s="25">
        <f t="shared" si="7"/>
        <v>97.45770998337734</v>
      </c>
    </row>
    <row r="174" spans="1:8" ht="52.5" customHeight="1">
      <c r="A174" s="13"/>
      <c r="B174" s="2"/>
      <c r="C174" s="2">
        <v>2338</v>
      </c>
      <c r="D174" s="3" t="s">
        <v>130</v>
      </c>
      <c r="E174" s="6"/>
      <c r="F174" s="6">
        <v>23754</v>
      </c>
      <c r="G174" s="6">
        <v>23754</v>
      </c>
      <c r="H174" s="25">
        <f t="shared" si="7"/>
        <v>100</v>
      </c>
    </row>
    <row r="175" spans="1:8" ht="51.75" customHeight="1">
      <c r="A175" s="13"/>
      <c r="B175" s="2"/>
      <c r="C175" s="2">
        <v>2339</v>
      </c>
      <c r="D175" s="3" t="s">
        <v>130</v>
      </c>
      <c r="E175" s="6"/>
      <c r="F175" s="6">
        <v>11153</v>
      </c>
      <c r="G175" s="6">
        <v>11153</v>
      </c>
      <c r="H175" s="25">
        <f t="shared" si="7"/>
        <v>100</v>
      </c>
    </row>
    <row r="176" spans="1:8" ht="47.25" customHeight="1">
      <c r="A176" s="13"/>
      <c r="B176" s="2"/>
      <c r="C176" s="2">
        <v>2710</v>
      </c>
      <c r="D176" s="3" t="s">
        <v>136</v>
      </c>
      <c r="E176" s="6"/>
      <c r="F176" s="6">
        <v>4100</v>
      </c>
      <c r="G176" s="6">
        <v>2000</v>
      </c>
      <c r="H176" s="25">
        <f t="shared" si="7"/>
        <v>48.78048780487805</v>
      </c>
    </row>
    <row r="177" spans="1:8" ht="15">
      <c r="A177" s="13"/>
      <c r="B177" s="2">
        <v>85417</v>
      </c>
      <c r="C177" s="2"/>
      <c r="D177" s="3" t="s">
        <v>83</v>
      </c>
      <c r="E177" s="9">
        <f>E178+E179+E180+E181</f>
        <v>375624</v>
      </c>
      <c r="F177" s="9">
        <f>F178+F179+F180+F181</f>
        <v>375624</v>
      </c>
      <c r="G177" s="6">
        <f>G178+G179+G180+G181</f>
        <v>390426</v>
      </c>
      <c r="H177" s="25">
        <f t="shared" si="7"/>
        <v>103.94064277043</v>
      </c>
    </row>
    <row r="178" spans="1:8" ht="61.5" customHeight="1">
      <c r="A178" s="13"/>
      <c r="B178" s="2"/>
      <c r="C178" s="2" t="s">
        <v>103</v>
      </c>
      <c r="D178" s="3" t="s">
        <v>84</v>
      </c>
      <c r="E178" s="9">
        <v>13124</v>
      </c>
      <c r="F178" s="9">
        <v>13124</v>
      </c>
      <c r="G178" s="6">
        <v>10603</v>
      </c>
      <c r="H178" s="25">
        <f t="shared" si="7"/>
        <v>80.79091740323072</v>
      </c>
    </row>
    <row r="179" spans="1:8" ht="15">
      <c r="A179" s="13"/>
      <c r="B179" s="2"/>
      <c r="C179" s="2" t="s">
        <v>104</v>
      </c>
      <c r="D179" s="3" t="s">
        <v>58</v>
      </c>
      <c r="E179" s="9">
        <v>358000</v>
      </c>
      <c r="F179" s="9">
        <v>358000</v>
      </c>
      <c r="G179" s="6">
        <v>363144</v>
      </c>
      <c r="H179" s="25">
        <f t="shared" si="7"/>
        <v>101.43687150837988</v>
      </c>
    </row>
    <row r="180" spans="1:8" ht="15">
      <c r="A180" s="13"/>
      <c r="B180" s="2"/>
      <c r="C180" s="2" t="s">
        <v>105</v>
      </c>
      <c r="D180" s="3" t="s">
        <v>13</v>
      </c>
      <c r="E180" s="9">
        <v>1000</v>
      </c>
      <c r="F180" s="9">
        <v>1000</v>
      </c>
      <c r="G180" s="6">
        <v>1166</v>
      </c>
      <c r="H180" s="25">
        <f t="shared" si="7"/>
        <v>116.6</v>
      </c>
    </row>
    <row r="181" spans="1:8" ht="15">
      <c r="A181" s="13"/>
      <c r="B181" s="2"/>
      <c r="C181" s="2" t="s">
        <v>106</v>
      </c>
      <c r="D181" s="3" t="s">
        <v>14</v>
      </c>
      <c r="E181" s="9">
        <v>3500</v>
      </c>
      <c r="F181" s="9">
        <v>3500</v>
      </c>
      <c r="G181" s="6">
        <v>15513</v>
      </c>
      <c r="H181" s="25">
        <f t="shared" si="7"/>
        <v>443.22857142857146</v>
      </c>
    </row>
    <row r="182" spans="1:8" ht="15">
      <c r="A182" s="13"/>
      <c r="B182" s="2">
        <v>85420</v>
      </c>
      <c r="C182" s="2"/>
      <c r="D182" s="3" t="s">
        <v>137</v>
      </c>
      <c r="E182" s="9"/>
      <c r="F182" s="9">
        <f>F183</f>
        <v>410282</v>
      </c>
      <c r="G182" s="6">
        <f>G183</f>
        <v>410282</v>
      </c>
      <c r="H182" s="25">
        <f t="shared" si="7"/>
        <v>100</v>
      </c>
    </row>
    <row r="183" spans="1:8" ht="45">
      <c r="A183" s="13"/>
      <c r="B183" s="2"/>
      <c r="C183" s="2">
        <v>2120</v>
      </c>
      <c r="D183" s="3" t="s">
        <v>138</v>
      </c>
      <c r="E183" s="9"/>
      <c r="F183" s="9">
        <v>410282</v>
      </c>
      <c r="G183" s="6">
        <v>410282</v>
      </c>
      <c r="H183" s="25">
        <f t="shared" si="7"/>
        <v>100</v>
      </c>
    </row>
    <row r="184" spans="1:8" ht="15">
      <c r="A184" s="13"/>
      <c r="B184" s="2">
        <v>85421</v>
      </c>
      <c r="C184" s="2"/>
      <c r="D184" s="3" t="s">
        <v>126</v>
      </c>
      <c r="E184" s="9">
        <f>E185+E186+E187+E188+E191+E192</f>
        <v>697513</v>
      </c>
      <c r="F184" s="9">
        <f>F185+F186+F187+F188+F192+F189+F190</f>
        <v>594011</v>
      </c>
      <c r="G184" s="6">
        <f>G185+G186+G187+G188+G189+G190</f>
        <v>599493</v>
      </c>
      <c r="H184" s="25">
        <f t="shared" si="7"/>
        <v>100.92287853255242</v>
      </c>
    </row>
    <row r="185" spans="1:8" ht="60">
      <c r="A185" s="13"/>
      <c r="B185" s="2"/>
      <c r="C185" s="2" t="s">
        <v>103</v>
      </c>
      <c r="D185" s="3" t="s">
        <v>84</v>
      </c>
      <c r="E185" s="9">
        <v>13200</v>
      </c>
      <c r="F185" s="9">
        <v>12200</v>
      </c>
      <c r="G185" s="6">
        <v>8054</v>
      </c>
      <c r="H185" s="25">
        <f t="shared" si="7"/>
        <v>66.01639344262296</v>
      </c>
    </row>
    <row r="186" spans="1:8" ht="15">
      <c r="A186" s="13"/>
      <c r="B186" s="2"/>
      <c r="C186" s="2" t="s">
        <v>104</v>
      </c>
      <c r="D186" s="3" t="s">
        <v>58</v>
      </c>
      <c r="E186" s="9">
        <v>130000</v>
      </c>
      <c r="F186" s="9">
        <v>184727</v>
      </c>
      <c r="G186" s="6">
        <v>193926</v>
      </c>
      <c r="H186" s="25">
        <f t="shared" si="7"/>
        <v>104.97978097408608</v>
      </c>
    </row>
    <row r="187" spans="1:8" ht="15">
      <c r="A187" s="13"/>
      <c r="B187" s="2"/>
      <c r="C187" s="2" t="s">
        <v>105</v>
      </c>
      <c r="D187" s="3" t="s">
        <v>13</v>
      </c>
      <c r="E187" s="9">
        <v>600</v>
      </c>
      <c r="F187" s="9">
        <v>1380</v>
      </c>
      <c r="G187" s="6">
        <v>1742</v>
      </c>
      <c r="H187" s="25">
        <f t="shared" si="7"/>
        <v>126.23188405797102</v>
      </c>
    </row>
    <row r="188" spans="1:8" ht="15">
      <c r="A188" s="13"/>
      <c r="B188" s="2"/>
      <c r="C188" s="2" t="s">
        <v>106</v>
      </c>
      <c r="D188" s="3" t="s">
        <v>14</v>
      </c>
      <c r="E188" s="9">
        <v>300</v>
      </c>
      <c r="F188" s="9">
        <v>13843</v>
      </c>
      <c r="G188" s="6">
        <v>13910</v>
      </c>
      <c r="H188" s="25">
        <f t="shared" si="7"/>
        <v>100.48399913313588</v>
      </c>
    </row>
    <row r="189" spans="1:8" ht="45">
      <c r="A189" s="13"/>
      <c r="B189" s="2"/>
      <c r="C189" s="2">
        <v>2120</v>
      </c>
      <c r="D189" s="3" t="s">
        <v>138</v>
      </c>
      <c r="E189" s="9"/>
      <c r="F189" s="9">
        <v>313671</v>
      </c>
      <c r="G189" s="6">
        <v>313671</v>
      </c>
      <c r="H189" s="25">
        <f t="shared" si="7"/>
        <v>100</v>
      </c>
    </row>
    <row r="190" spans="1:8" ht="45">
      <c r="A190" s="13"/>
      <c r="B190" s="2"/>
      <c r="C190" s="2">
        <v>6260</v>
      </c>
      <c r="D190" s="3" t="s">
        <v>141</v>
      </c>
      <c r="E190" s="9"/>
      <c r="F190" s="9">
        <v>68190</v>
      </c>
      <c r="G190" s="6">
        <v>68190</v>
      </c>
      <c r="H190" s="25">
        <f t="shared" si="7"/>
        <v>100</v>
      </c>
    </row>
    <row r="191" spans="1:8" ht="90">
      <c r="A191" s="13"/>
      <c r="B191" s="2"/>
      <c r="C191" s="2">
        <v>6298</v>
      </c>
      <c r="D191" s="3" t="s">
        <v>118</v>
      </c>
      <c r="E191" s="9">
        <v>488306</v>
      </c>
      <c r="F191" s="6" t="s">
        <v>15</v>
      </c>
      <c r="G191" s="6" t="s">
        <v>15</v>
      </c>
      <c r="H191" s="25">
        <v>0</v>
      </c>
    </row>
    <row r="192" spans="1:8" ht="90">
      <c r="A192" s="13"/>
      <c r="B192" s="2"/>
      <c r="C192" s="2">
        <v>6439</v>
      </c>
      <c r="D192" s="11" t="s">
        <v>114</v>
      </c>
      <c r="E192" s="9">
        <v>65107</v>
      </c>
      <c r="F192" s="9">
        <v>0</v>
      </c>
      <c r="G192" s="6" t="s">
        <v>15</v>
      </c>
      <c r="H192" s="25">
        <v>0</v>
      </c>
    </row>
    <row r="193" spans="1:8" ht="28.5" customHeight="1">
      <c r="A193" s="14">
        <v>900</v>
      </c>
      <c r="B193" s="4"/>
      <c r="C193" s="4"/>
      <c r="D193" s="5" t="s">
        <v>85</v>
      </c>
      <c r="E193" s="7">
        <v>110000</v>
      </c>
      <c r="F193" s="7">
        <v>110000</v>
      </c>
      <c r="G193" s="6">
        <f>G194</f>
        <v>39127</v>
      </c>
      <c r="H193" s="25">
        <f t="shared" si="7"/>
        <v>35.57</v>
      </c>
    </row>
    <row r="194" spans="1:8" ht="15">
      <c r="A194" s="13"/>
      <c r="B194" s="2">
        <v>90006</v>
      </c>
      <c r="C194" s="2"/>
      <c r="D194" s="3" t="s">
        <v>86</v>
      </c>
      <c r="E194" s="6">
        <v>110000</v>
      </c>
      <c r="F194" s="6">
        <v>110000</v>
      </c>
      <c r="G194" s="6">
        <f>G195</f>
        <v>39127</v>
      </c>
      <c r="H194" s="25">
        <f t="shared" si="7"/>
        <v>35.57</v>
      </c>
    </row>
    <row r="195" spans="1:8" ht="32.25" customHeight="1">
      <c r="A195" s="13"/>
      <c r="B195" s="2"/>
      <c r="C195" s="2">
        <v>2440</v>
      </c>
      <c r="D195" s="3" t="s">
        <v>71</v>
      </c>
      <c r="E195" s="6">
        <v>110000</v>
      </c>
      <c r="F195" s="6">
        <v>110000</v>
      </c>
      <c r="G195" s="6">
        <v>39127</v>
      </c>
      <c r="H195" s="25">
        <f t="shared" si="7"/>
        <v>35.57</v>
      </c>
    </row>
    <row r="196" spans="1:8" ht="15.75" customHeight="1">
      <c r="A196" s="29">
        <v>926</v>
      </c>
      <c r="B196" s="30"/>
      <c r="C196" s="30"/>
      <c r="D196" s="31" t="s">
        <v>139</v>
      </c>
      <c r="E196" s="32"/>
      <c r="F196" s="32">
        <f>F199</f>
        <v>3000</v>
      </c>
      <c r="G196" s="32">
        <f>G197+G199</f>
        <v>3291</v>
      </c>
      <c r="H196" s="25">
        <f t="shared" si="7"/>
        <v>109.7</v>
      </c>
    </row>
    <row r="197" spans="1:8" ht="15.75" customHeight="1">
      <c r="A197" s="29"/>
      <c r="B197" s="36">
        <v>92605</v>
      </c>
      <c r="C197" s="36"/>
      <c r="D197" s="37" t="s">
        <v>151</v>
      </c>
      <c r="E197" s="38"/>
      <c r="F197" s="38"/>
      <c r="G197" s="38">
        <f>G198</f>
        <v>291</v>
      </c>
      <c r="H197" s="25">
        <v>0</v>
      </c>
    </row>
    <row r="198" spans="1:8" ht="15.75" customHeight="1">
      <c r="A198" s="29"/>
      <c r="B198" s="36"/>
      <c r="C198" s="36" t="s">
        <v>147</v>
      </c>
      <c r="D198" s="3" t="s">
        <v>150</v>
      </c>
      <c r="E198" s="38"/>
      <c r="F198" s="38"/>
      <c r="G198" s="38">
        <v>291</v>
      </c>
      <c r="H198" s="25">
        <v>0</v>
      </c>
    </row>
    <row r="199" spans="1:8" ht="14.25" customHeight="1">
      <c r="A199" s="13"/>
      <c r="B199" s="2">
        <v>92695</v>
      </c>
      <c r="C199" s="2"/>
      <c r="D199" s="3" t="s">
        <v>61</v>
      </c>
      <c r="E199" s="6"/>
      <c r="F199" s="6">
        <v>3000</v>
      </c>
      <c r="G199" s="6">
        <f>G200</f>
        <v>3000</v>
      </c>
      <c r="H199" s="25">
        <f t="shared" si="7"/>
        <v>100</v>
      </c>
    </row>
    <row r="200" spans="1:8" ht="15" customHeight="1">
      <c r="A200" s="13"/>
      <c r="B200" s="2"/>
      <c r="C200" s="2" t="s">
        <v>104</v>
      </c>
      <c r="D200" s="3" t="s">
        <v>58</v>
      </c>
      <c r="E200" s="6"/>
      <c r="F200" s="6">
        <v>3000</v>
      </c>
      <c r="G200" s="6">
        <v>3000</v>
      </c>
      <c r="H200" s="25">
        <f t="shared" si="7"/>
        <v>100</v>
      </c>
    </row>
    <row r="201" spans="1:8" ht="15" thickBot="1">
      <c r="A201" s="44"/>
      <c r="B201" s="45"/>
      <c r="C201" s="45"/>
      <c r="D201" s="46" t="s">
        <v>87</v>
      </c>
      <c r="E201" s="47">
        <f>E6+E9+E13+E21+E27+E36+E48+E63+E69+E76+E87+E119+E124+E144+E152+E193</f>
        <v>46104810</v>
      </c>
      <c r="F201" s="47">
        <f>F6+F9+F13+F21+F27+F36+F48+F63+F69+F87+F119+F144+F152+F193+F124+F76+F66+F196</f>
        <v>49023638</v>
      </c>
      <c r="G201" s="48">
        <f>G6+G9+G13+G21+G27+G36+G48+G63+G66+G69+G76+G87+G119+G124+G144+G152+G193+G196</f>
        <v>49711091</v>
      </c>
      <c r="H201" s="43">
        <f t="shared" si="7"/>
        <v>101.40228883054334</v>
      </c>
    </row>
    <row r="202" spans="1:8" ht="15">
      <c r="A202" s="55"/>
      <c r="B202" s="56"/>
      <c r="C202" s="56" t="s">
        <v>107</v>
      </c>
      <c r="D202" s="57" t="s">
        <v>41</v>
      </c>
      <c r="E202" s="58">
        <v>5900000</v>
      </c>
      <c r="F202" s="58">
        <f>F74</f>
        <v>5900000</v>
      </c>
      <c r="G202" s="59">
        <v>6444214</v>
      </c>
      <c r="H202" s="60">
        <f t="shared" si="7"/>
        <v>109.22396610169491</v>
      </c>
    </row>
    <row r="203" spans="1:8" ht="15">
      <c r="A203" s="13"/>
      <c r="B203" s="2"/>
      <c r="C203" s="2" t="s">
        <v>108</v>
      </c>
      <c r="D203" s="3" t="s">
        <v>42</v>
      </c>
      <c r="E203" s="9">
        <v>137626</v>
      </c>
      <c r="F203" s="9">
        <f>F75</f>
        <v>137626</v>
      </c>
      <c r="G203" s="6">
        <v>111079</v>
      </c>
      <c r="H203" s="25">
        <f t="shared" si="7"/>
        <v>80.71076686091291</v>
      </c>
    </row>
    <row r="204" spans="1:8" ht="15">
      <c r="A204" s="13"/>
      <c r="B204" s="2"/>
      <c r="C204" s="2" t="s">
        <v>99</v>
      </c>
      <c r="D204" s="3" t="s">
        <v>39</v>
      </c>
      <c r="E204" s="9">
        <v>1600000</v>
      </c>
      <c r="F204" s="9">
        <f>F71</f>
        <v>1350000</v>
      </c>
      <c r="G204" s="6">
        <v>1336130</v>
      </c>
      <c r="H204" s="25">
        <f t="shared" si="7"/>
        <v>98.97259259259259</v>
      </c>
    </row>
    <row r="205" spans="1:8" ht="30" customHeight="1">
      <c r="A205" s="13"/>
      <c r="B205" s="2"/>
      <c r="C205" s="2" t="s">
        <v>100</v>
      </c>
      <c r="D205" s="3" t="s">
        <v>88</v>
      </c>
      <c r="E205" s="9">
        <v>600</v>
      </c>
      <c r="F205" s="9">
        <f>F29</f>
        <v>632</v>
      </c>
      <c r="G205" s="6">
        <v>632</v>
      </c>
      <c r="H205" s="25">
        <f t="shared" si="7"/>
        <v>100</v>
      </c>
    </row>
    <row r="206" spans="1:8" ht="30" customHeight="1">
      <c r="A206" s="13"/>
      <c r="B206" s="2"/>
      <c r="C206" s="2" t="s">
        <v>146</v>
      </c>
      <c r="D206" s="3" t="s">
        <v>149</v>
      </c>
      <c r="E206" s="9"/>
      <c r="F206" s="9"/>
      <c r="G206" s="6">
        <v>1000</v>
      </c>
      <c r="H206" s="25">
        <v>0</v>
      </c>
    </row>
    <row r="207" spans="1:8" ht="32.25" customHeight="1">
      <c r="A207" s="13"/>
      <c r="B207" s="2"/>
      <c r="C207" s="2" t="s">
        <v>101</v>
      </c>
      <c r="D207" s="3" t="s">
        <v>95</v>
      </c>
      <c r="E207" s="9">
        <f>E126</f>
        <v>1800</v>
      </c>
      <c r="F207" s="9">
        <f>F126</f>
        <v>1800</v>
      </c>
      <c r="G207" s="6">
        <v>3000</v>
      </c>
      <c r="H207" s="25">
        <f t="shared" si="7"/>
        <v>166.66666666666669</v>
      </c>
    </row>
    <row r="208" spans="1:8" ht="15">
      <c r="A208" s="13"/>
      <c r="B208" s="2"/>
      <c r="C208" s="2" t="s">
        <v>102</v>
      </c>
      <c r="D208" s="3" t="s">
        <v>12</v>
      </c>
      <c r="E208" s="9">
        <f>E53+E72+E102+E108</f>
        <v>80800</v>
      </c>
      <c r="F208" s="9">
        <f>F53+F72+F102+F108</f>
        <v>80800</v>
      </c>
      <c r="G208" s="6">
        <f>G53+G72+G102+G108</f>
        <v>87500</v>
      </c>
      <c r="H208" s="25">
        <f t="shared" si="7"/>
        <v>108.29207920792079</v>
      </c>
    </row>
    <row r="209" spans="1:8" ht="61.5" customHeight="1">
      <c r="A209" s="13"/>
      <c r="B209" s="2"/>
      <c r="C209" s="2" t="s">
        <v>103</v>
      </c>
      <c r="D209" s="3" t="s">
        <v>79</v>
      </c>
      <c r="E209" s="9">
        <v>324824</v>
      </c>
      <c r="F209" s="9">
        <f>F30+F54+F93+F103+F109+F132+F158+F166+F185+F178</f>
        <v>267564</v>
      </c>
      <c r="G209" s="6">
        <f>G30+G54+G93+G103+G109+G132+G158+G166+G178+G185</f>
        <v>300958</v>
      </c>
      <c r="H209" s="25">
        <f t="shared" si="7"/>
        <v>112.48075226861611</v>
      </c>
    </row>
    <row r="210" spans="1:8" ht="15">
      <c r="A210" s="13"/>
      <c r="B210" s="2"/>
      <c r="C210" s="2" t="s">
        <v>104</v>
      </c>
      <c r="D210" s="3" t="s">
        <v>58</v>
      </c>
      <c r="E210" s="9">
        <v>4024900</v>
      </c>
      <c r="F210" s="9">
        <f>F55+F110+F133+F154+F163+F167+F179+F186+F200</f>
        <v>4493093</v>
      </c>
      <c r="G210" s="6">
        <f>G55+G110+G133+G154+G163+G167+G179+G186+G200</f>
        <v>4544273</v>
      </c>
      <c r="H210" s="25">
        <f t="shared" si="7"/>
        <v>101.13908169717388</v>
      </c>
    </row>
    <row r="211" spans="1:12" ht="30">
      <c r="A211" s="13"/>
      <c r="B211" s="2"/>
      <c r="C211" s="2" t="s">
        <v>123</v>
      </c>
      <c r="D211" s="3" t="s">
        <v>124</v>
      </c>
      <c r="E211" s="9">
        <v>6433465</v>
      </c>
      <c r="F211" s="9">
        <f>F31</f>
        <v>6433465</v>
      </c>
      <c r="G211" s="6">
        <f>G31</f>
        <v>6551702</v>
      </c>
      <c r="H211" s="25">
        <f t="shared" si="7"/>
        <v>101.8378432151259</v>
      </c>
      <c r="L211" s="41"/>
    </row>
    <row r="212" spans="1:8" ht="15">
      <c r="A212" s="13"/>
      <c r="B212" s="2"/>
      <c r="C212" s="2" t="s">
        <v>147</v>
      </c>
      <c r="D212" s="3" t="s">
        <v>150</v>
      </c>
      <c r="E212" s="9"/>
      <c r="F212" s="9"/>
      <c r="G212" s="6">
        <v>291</v>
      </c>
      <c r="H212" s="25">
        <v>0</v>
      </c>
    </row>
    <row r="213" spans="1:8" ht="15">
      <c r="A213" s="13"/>
      <c r="B213" s="2"/>
      <c r="C213" s="2" t="s">
        <v>105</v>
      </c>
      <c r="D213" s="3" t="s">
        <v>13</v>
      </c>
      <c r="E213" s="9">
        <v>17040</v>
      </c>
      <c r="F213" s="9">
        <f>F15+F32+F44+F56+F89+F94+F104+F111+F127+F134+F139+F148+F159+F168+F180+F187</f>
        <v>54119</v>
      </c>
      <c r="G213" s="6">
        <f>G15+G32+G44+G56+G89+G94+G104+G111+G127+G134+G139+G148+G159+G168+G171+G180+G187</f>
        <v>66656</v>
      </c>
      <c r="H213" s="25">
        <f t="shared" si="7"/>
        <v>123.16561651176113</v>
      </c>
    </row>
    <row r="214" spans="1:8" ht="15">
      <c r="A214" s="13"/>
      <c r="B214" s="2"/>
      <c r="C214" s="2" t="s">
        <v>106</v>
      </c>
      <c r="D214" s="3" t="s">
        <v>69</v>
      </c>
      <c r="E214" s="9">
        <v>21790</v>
      </c>
      <c r="F214" s="9">
        <v>197403</v>
      </c>
      <c r="G214" s="6">
        <f>G16+G24+G33+G45+G57+G90+G95+G98+G105+G112+G121+G128+G135+G140+G146+G149+G160+G164+G169+G181+G188+G84+G60+G68+G155</f>
        <v>233801</v>
      </c>
      <c r="H214" s="25">
        <f t="shared" si="7"/>
        <v>118.43842292163747</v>
      </c>
    </row>
    <row r="215" spans="1:8" ht="15">
      <c r="A215" s="13"/>
      <c r="B215" s="2"/>
      <c r="C215" s="2" t="s">
        <v>131</v>
      </c>
      <c r="D215" s="3" t="s">
        <v>143</v>
      </c>
      <c r="E215" s="9"/>
      <c r="F215" s="9">
        <v>4256</v>
      </c>
      <c r="G215" s="6">
        <f>G23</f>
        <v>4256</v>
      </c>
      <c r="H215" s="25">
        <f t="shared" si="7"/>
        <v>100</v>
      </c>
    </row>
    <row r="216" spans="1:8" ht="47.25" customHeight="1">
      <c r="A216" s="13"/>
      <c r="B216" s="2"/>
      <c r="C216" s="2">
        <v>2110</v>
      </c>
      <c r="D216" s="3" t="s">
        <v>6</v>
      </c>
      <c r="E216" s="9">
        <v>2669791</v>
      </c>
      <c r="F216" s="9">
        <f>F8+F34+F38+F40+F42+F46+F50+F65+F123</f>
        <v>2397126</v>
      </c>
      <c r="G216" s="6">
        <f>G8+G34+G38+G40+G42+G46+G50+G65+G123</f>
        <v>2360121</v>
      </c>
      <c r="H216" s="25">
        <f t="shared" si="7"/>
        <v>98.45627639097819</v>
      </c>
    </row>
    <row r="217" spans="1:8" ht="30">
      <c r="A217" s="13"/>
      <c r="B217" s="2"/>
      <c r="C217" s="2">
        <v>2130</v>
      </c>
      <c r="D217" s="3" t="s">
        <v>96</v>
      </c>
      <c r="E217" s="9">
        <v>5376614</v>
      </c>
      <c r="F217" s="9">
        <f>F19+F116+F129+F136+F141+F161+F172</f>
        <v>6398309</v>
      </c>
      <c r="G217" s="6">
        <f>G19+G116+G129+G136+G141+G161+G172</f>
        <v>6396842</v>
      </c>
      <c r="H217" s="25">
        <f t="shared" si="7"/>
        <v>99.97707206701021</v>
      </c>
    </row>
    <row r="218" spans="1:8" ht="30">
      <c r="A218" s="13"/>
      <c r="B218" s="2"/>
      <c r="C218" s="2">
        <v>2139</v>
      </c>
      <c r="D218" s="3" t="s">
        <v>122</v>
      </c>
      <c r="E218" s="9">
        <v>12927</v>
      </c>
      <c r="F218" s="9">
        <v>12766</v>
      </c>
      <c r="G218" s="42">
        <f>G25+G61</f>
        <v>12499</v>
      </c>
      <c r="H218" s="25">
        <f t="shared" si="7"/>
        <v>97.90850697164343</v>
      </c>
    </row>
    <row r="219" spans="1:8" ht="45">
      <c r="A219" s="13"/>
      <c r="B219" s="2"/>
      <c r="C219" s="2">
        <v>2120</v>
      </c>
      <c r="D219" s="3" t="s">
        <v>138</v>
      </c>
      <c r="E219" s="9"/>
      <c r="F219" s="9">
        <f>F183+F189</f>
        <v>723953</v>
      </c>
      <c r="G219" s="6">
        <f>G183+G189</f>
        <v>723953</v>
      </c>
      <c r="H219" s="25">
        <f t="shared" si="7"/>
        <v>100</v>
      </c>
    </row>
    <row r="220" spans="1:8" ht="35.25" customHeight="1">
      <c r="A220" s="13"/>
      <c r="B220" s="2"/>
      <c r="C220" s="2">
        <v>2310</v>
      </c>
      <c r="D220" s="3" t="s">
        <v>89</v>
      </c>
      <c r="E220" s="9">
        <v>3358535</v>
      </c>
      <c r="F220" s="9">
        <f>F100+F96+F114+F117+F156+F173</f>
        <v>3419406</v>
      </c>
      <c r="G220" s="6">
        <f>G96+G100+G114+G117+G156+G173</f>
        <v>3410137</v>
      </c>
      <c r="H220" s="25">
        <f t="shared" si="7"/>
        <v>99.72892952752612</v>
      </c>
    </row>
    <row r="221" spans="1:8" ht="31.5" customHeight="1">
      <c r="A221" s="13"/>
      <c r="B221" s="2"/>
      <c r="C221" s="2">
        <v>2320</v>
      </c>
      <c r="D221" s="3" t="s">
        <v>90</v>
      </c>
      <c r="E221" s="9">
        <v>1263065</v>
      </c>
      <c r="F221" s="9">
        <f>F130+F143+F150</f>
        <v>1445065</v>
      </c>
      <c r="G221" s="6">
        <f>G130+G143+G150</f>
        <v>1533618</v>
      </c>
      <c r="H221" s="25">
        <f t="shared" si="7"/>
        <v>106.12795964195382</v>
      </c>
    </row>
    <row r="222" spans="1:8" ht="45.75" customHeight="1">
      <c r="A222" s="13"/>
      <c r="B222" s="2"/>
      <c r="C222" s="2">
        <v>2338</v>
      </c>
      <c r="D222" s="3" t="s">
        <v>130</v>
      </c>
      <c r="E222" s="6" t="s">
        <v>15</v>
      </c>
      <c r="F222" s="9">
        <f>F174</f>
        <v>23754</v>
      </c>
      <c r="G222" s="6">
        <f>G174</f>
        <v>23754</v>
      </c>
      <c r="H222" s="25">
        <f t="shared" si="7"/>
        <v>100</v>
      </c>
    </row>
    <row r="223" spans="1:8" ht="46.5" customHeight="1">
      <c r="A223" s="13"/>
      <c r="B223" s="2"/>
      <c r="C223" s="2">
        <v>2339</v>
      </c>
      <c r="D223" s="3" t="s">
        <v>130</v>
      </c>
      <c r="E223" s="6" t="s">
        <v>15</v>
      </c>
      <c r="F223" s="9">
        <f>F175</f>
        <v>11153</v>
      </c>
      <c r="G223" s="6">
        <f>G175</f>
        <v>11153</v>
      </c>
      <c r="H223" s="25">
        <f t="shared" si="7"/>
        <v>100</v>
      </c>
    </row>
    <row r="224" spans="1:8" ht="47.25" customHeight="1">
      <c r="A224" s="13"/>
      <c r="B224" s="2"/>
      <c r="C224" s="2">
        <v>2360</v>
      </c>
      <c r="D224" s="3" t="s">
        <v>91</v>
      </c>
      <c r="E224" s="9">
        <v>207736</v>
      </c>
      <c r="F224" s="9">
        <f>F35</f>
        <v>292736</v>
      </c>
      <c r="G224" s="6">
        <f>G35</f>
        <v>304952</v>
      </c>
      <c r="H224" s="25">
        <f t="shared" si="7"/>
        <v>104.17304328815042</v>
      </c>
    </row>
    <row r="225" spans="1:8" ht="31.5" customHeight="1">
      <c r="A225" s="13"/>
      <c r="B225" s="2"/>
      <c r="C225" s="2">
        <v>2440</v>
      </c>
      <c r="D225" s="3" t="s">
        <v>71</v>
      </c>
      <c r="E225" s="9">
        <v>411800</v>
      </c>
      <c r="F225" s="9">
        <f>F11+F20+F151+F195</f>
        <v>800311</v>
      </c>
      <c r="G225" s="6">
        <f>G20+G11+G151+G195</f>
        <v>729438</v>
      </c>
      <c r="H225" s="25">
        <f t="shared" si="7"/>
        <v>91.14431764651492</v>
      </c>
    </row>
    <row r="226" spans="1:8" ht="45">
      <c r="A226" s="13"/>
      <c r="B226" s="2"/>
      <c r="C226" s="2">
        <v>2460</v>
      </c>
      <c r="D226" s="3" t="s">
        <v>93</v>
      </c>
      <c r="E226" s="9">
        <v>108215</v>
      </c>
      <c r="F226" s="9">
        <f>F12</f>
        <v>108215</v>
      </c>
      <c r="G226" s="6">
        <f>G12</f>
        <v>108214</v>
      </c>
      <c r="H226" s="25">
        <f t="shared" si="7"/>
        <v>99.99907591369033</v>
      </c>
    </row>
    <row r="227" spans="1:8" ht="45">
      <c r="A227" s="13"/>
      <c r="B227" s="2"/>
      <c r="C227" s="2">
        <v>2700</v>
      </c>
      <c r="D227" s="3" t="s">
        <v>134</v>
      </c>
      <c r="E227" s="9"/>
      <c r="F227" s="9">
        <f>F106</f>
        <v>178950</v>
      </c>
      <c r="G227" s="6">
        <f>G106</f>
        <v>178950</v>
      </c>
      <c r="H227" s="25">
        <f t="shared" si="7"/>
        <v>100</v>
      </c>
    </row>
    <row r="228" spans="1:8" ht="33" customHeight="1">
      <c r="A228" s="13"/>
      <c r="B228" s="2"/>
      <c r="C228" s="2">
        <v>2708</v>
      </c>
      <c r="D228" s="3" t="s">
        <v>18</v>
      </c>
      <c r="E228" s="9">
        <v>96953</v>
      </c>
      <c r="F228" s="9">
        <f>F26+F62</f>
        <v>95562</v>
      </c>
      <c r="G228" s="6">
        <f>G26</f>
        <v>32345</v>
      </c>
      <c r="H228" s="25">
        <f t="shared" si="7"/>
        <v>33.84713589083527</v>
      </c>
    </row>
    <row r="229" spans="1:8" ht="47.25" customHeight="1">
      <c r="A229" s="13"/>
      <c r="B229" s="2"/>
      <c r="C229" s="2">
        <v>2710</v>
      </c>
      <c r="D229" s="3" t="s">
        <v>136</v>
      </c>
      <c r="E229" s="9"/>
      <c r="F229" s="9">
        <f>F176</f>
        <v>4100</v>
      </c>
      <c r="G229" s="6">
        <v>2000</v>
      </c>
      <c r="H229" s="25">
        <f>G229/F229*100</f>
        <v>48.78048780487805</v>
      </c>
    </row>
    <row r="230" spans="1:8" ht="17.25" customHeight="1">
      <c r="A230" s="13"/>
      <c r="B230" s="2"/>
      <c r="C230" s="2">
        <v>2760</v>
      </c>
      <c r="D230" s="3" t="s">
        <v>144</v>
      </c>
      <c r="E230" s="9"/>
      <c r="F230" s="9">
        <f>F80</f>
        <v>416276</v>
      </c>
      <c r="G230" s="6">
        <f>G80</f>
        <v>416276</v>
      </c>
      <c r="H230" s="25">
        <f>G230/F230*100</f>
        <v>100</v>
      </c>
    </row>
    <row r="231" spans="1:8" ht="15">
      <c r="A231" s="13"/>
      <c r="B231" s="2"/>
      <c r="C231" s="2">
        <v>2920</v>
      </c>
      <c r="D231" s="3" t="s">
        <v>45</v>
      </c>
      <c r="E231" s="9">
        <v>13498116</v>
      </c>
      <c r="F231" s="9">
        <f>F78+F82+F86</f>
        <v>13589901</v>
      </c>
      <c r="G231" s="6">
        <f>G78+G82+G86</f>
        <v>13589901</v>
      </c>
      <c r="H231" s="25">
        <f t="shared" si="7"/>
        <v>100</v>
      </c>
    </row>
    <row r="232" spans="1:8" ht="45">
      <c r="A232" s="13"/>
      <c r="B232" s="2"/>
      <c r="C232" s="2">
        <v>6260</v>
      </c>
      <c r="D232" s="3" t="s">
        <v>141</v>
      </c>
      <c r="E232" s="9"/>
      <c r="F232" s="9">
        <f>F190+F58</f>
        <v>100190</v>
      </c>
      <c r="G232" s="6">
        <f>G58+G190</f>
        <v>100117</v>
      </c>
      <c r="H232" s="25">
        <f t="shared" si="7"/>
        <v>99.92713843696976</v>
      </c>
    </row>
    <row r="233" spans="1:8" ht="89.25" customHeight="1">
      <c r="A233" s="13"/>
      <c r="B233" s="2"/>
      <c r="C233" s="2">
        <v>6298</v>
      </c>
      <c r="D233" s="3" t="s">
        <v>112</v>
      </c>
      <c r="E233" s="6">
        <v>488306</v>
      </c>
      <c r="F233" s="6"/>
      <c r="G233" s="6">
        <v>6222</v>
      </c>
      <c r="H233" s="25">
        <v>0</v>
      </c>
    </row>
    <row r="234" spans="1:8" ht="45">
      <c r="A234" s="13"/>
      <c r="B234" s="2"/>
      <c r="C234" s="2">
        <v>6410</v>
      </c>
      <c r="D234" s="3" t="s">
        <v>36</v>
      </c>
      <c r="E234" s="9">
        <v>4800</v>
      </c>
      <c r="F234" s="9">
        <v>4800</v>
      </c>
      <c r="G234" s="6">
        <f>G47</f>
        <v>4800</v>
      </c>
      <c r="H234" s="25">
        <f t="shared" si="7"/>
        <v>100</v>
      </c>
    </row>
    <row r="235" spans="1:8" ht="30">
      <c r="A235" s="15"/>
      <c r="B235" s="10"/>
      <c r="C235" s="10">
        <v>6430</v>
      </c>
      <c r="D235" s="11" t="s">
        <v>145</v>
      </c>
      <c r="E235" s="33"/>
      <c r="F235" s="33">
        <f>F118+F137</f>
        <v>80307</v>
      </c>
      <c r="G235" s="26">
        <f>G118+G137</f>
        <v>80307</v>
      </c>
      <c r="H235" s="25">
        <f t="shared" si="7"/>
        <v>100</v>
      </c>
    </row>
    <row r="236" spans="1:8" ht="95.25" customHeight="1" thickBot="1">
      <c r="A236" s="61"/>
      <c r="B236" s="62"/>
      <c r="C236" s="62">
        <v>6439</v>
      </c>
      <c r="D236" s="63" t="s">
        <v>114</v>
      </c>
      <c r="E236" s="64">
        <v>65107</v>
      </c>
      <c r="F236" s="64"/>
      <c r="G236" s="64" t="s">
        <v>15</v>
      </c>
      <c r="H236" s="65">
        <v>0</v>
      </c>
    </row>
    <row r="237" spans="1:8" ht="15.75" thickBot="1">
      <c r="A237" s="49"/>
      <c r="B237" s="50"/>
      <c r="C237" s="50"/>
      <c r="D237" s="51" t="s">
        <v>92</v>
      </c>
      <c r="E237" s="52">
        <f>SUM(E202:E236)</f>
        <v>46104810</v>
      </c>
      <c r="F237" s="53">
        <f>SUM(F202:F236)</f>
        <v>49023638</v>
      </c>
      <c r="G237" s="54">
        <f>SUM(G202:G236)</f>
        <v>49711091</v>
      </c>
      <c r="H237" s="66">
        <f t="shared" si="7"/>
        <v>101.40228883054334</v>
      </c>
    </row>
    <row r="238" spans="6:7" ht="12.75">
      <c r="F238" s="35"/>
      <c r="G238" s="35"/>
    </row>
    <row r="239" spans="6:7" ht="12.75">
      <c r="F239" s="34"/>
      <c r="G239" s="40"/>
    </row>
  </sheetData>
  <sheetProtection/>
  <mergeCells count="9">
    <mergeCell ref="A1:G1"/>
    <mergeCell ref="A2:G2"/>
    <mergeCell ref="E91:E92"/>
    <mergeCell ref="G91:G92"/>
    <mergeCell ref="H91:H92"/>
    <mergeCell ref="A91:A92"/>
    <mergeCell ref="B91:B92"/>
    <mergeCell ref="C91:C92"/>
    <mergeCell ref="D91:D9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Header>&amp;RTabela Nr 1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2008-03-17T09:29:53Z</cp:lastPrinted>
  <dcterms:created xsi:type="dcterms:W3CDTF">2005-11-08T07:22:52Z</dcterms:created>
  <dcterms:modified xsi:type="dcterms:W3CDTF">2008-04-02T08:12:33Z</dcterms:modified>
  <cp:category/>
  <cp:version/>
  <cp:contentType/>
  <cp:contentStatus/>
</cp:coreProperties>
</file>