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2" windowWidth="9432" windowHeight="44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<sst xmlns="http://schemas.openxmlformats.org/spreadsheetml/2006/main" count="81" uniqueCount="53">
  <si>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Lp.</t>
  </si>
  <si>
    <t>Projekt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</si>
  <si>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</si>
  <si>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</si>
  <si>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</si>
  <si>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</si>
  <si>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</si>
  <si>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</si>
  <si>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</si>
  <si>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</si>
  <si>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</si>
  <si>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</si>
  <si>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</si>
  <si>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</si>
  <si>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</si>
  <si>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</si>
  <si>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</si>
  <si>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</si>
  <si>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</si>
  <si>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</si>
  <si>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</si>
  <si>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>Całkowta wartość projektów</t>
  </si>
  <si>
    <t>Całkowta wartość projektu Razem wydatki bieżące</t>
  </si>
  <si>
    <t>pożyczki na prefina nsowanie z budż.pańs.</t>
  </si>
  <si>
    <t>Wydatki w okresie realizacji projektu (całkowita wartość projektu (6+7)</t>
  </si>
  <si>
    <t>dz.801,  rozdz. 80195</t>
  </si>
  <si>
    <t>Działanie 10.2 Zapewnienie równego dostępu do wysokiej  jakości edukacji podstawowej gimnazjalnej i ponadgimnazjalnej</t>
  </si>
  <si>
    <t>Projekt "Warto iść dalej" Regionalny Program Operacyjny Województwa Dolnośląskiego 2014-2020     Nr.osi priorytetowej 10.Edukacja</t>
  </si>
  <si>
    <t>Poddziałanie 10.2.3 Zapewnienie równego dostępu do wysokiej  jakości edukacji podstawowej gimnazjalnej i ponadgimnazjalnej-ZIT Aglomeracji Jeleniogóskiej</t>
  </si>
  <si>
    <t>Plan na 2017r.</t>
  </si>
  <si>
    <t>2.</t>
  </si>
  <si>
    <t>Projekt RPO WD 2014-2020 w ramach Osi priorytetowej 2:Technologie informacyjno-komunikacyjne i działania 2.1E-usługi publiczne,poddziałanie 2.1.3 E-usługi publiczne-ZIT Aglomeracji Jeleniogórskiej</t>
  </si>
  <si>
    <t xml:space="preserve">Całkowta wartość projektu Razem </t>
  </si>
  <si>
    <t>dz.750,      rozdz.75020</t>
  </si>
  <si>
    <t>w tym:wyd.majątkowe</t>
  </si>
  <si>
    <t>w tym: wyd. bieżące</t>
  </si>
  <si>
    <t>Wydatki majątkowe</t>
  </si>
  <si>
    <t>3.</t>
  </si>
  <si>
    <t>Nr naboru 385992265-2016-03-24-11-48-22V.2 Nr projektu RPDS.02.01.03-02-0012/16</t>
  </si>
  <si>
    <t>Nr naboru  RPDS.03.03.03-IZ-00-02-065/16-ZIT-AJ Nr.projektu RPDS.03.03.03-02-0004/16</t>
  </si>
  <si>
    <t>dz.852          rozdz.85202</t>
  </si>
  <si>
    <t xml:space="preserve">Klasyfikacja dział,     rozdział,  
</t>
  </si>
  <si>
    <t xml:space="preserve">Wydatki na programy  finansowane z udziałem  środków, o których mowa w art.5 ust.1 pkt 2 i 3 ustawy o finanasach publicznych planowane na  2017 rok </t>
  </si>
  <si>
    <t>Wykonanie na 30.06.2017r.</t>
  </si>
  <si>
    <t>4.</t>
  </si>
  <si>
    <t>dz.854,   rozdz.85420</t>
  </si>
  <si>
    <t>Projekt"Wprowadzenie e-usług publicznych w Powiecie Jeleniogórskiem"</t>
  </si>
  <si>
    <t>Projekt "Termomodernizacja budynków,modernizacja sieci cieplnej i lokalnej kotłowni Domu Pomocy Społecznej "Junior" w Miłkowie z zastosowaniem odnawialnych źródeł energii"</t>
  </si>
  <si>
    <t>*12 226 w kwocie tej w 2017 roku wkład własny w wysokości 11 050,00</t>
  </si>
  <si>
    <t>Okres realizacji projektu 2017-2018 rok</t>
  </si>
  <si>
    <t>**87 238,20 w kwocie tej  wkład własny  ogółem w wysokości 50 000,00</t>
  </si>
  <si>
    <t>Projekt "Nowa perspektywa-Lepszy start"umowa partnerska z Województwem Dolnośląskim w ramach Regionalnego Programu operacyjnego Województwa Dolnośląskiego na lata 2014-2020"</t>
  </si>
  <si>
    <t>9.Oś priorytetowa -Włączenie społeczne, Działanie 9.1.B-Aktywna integracja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</si>
</sst>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</numFmts>
  <fonts count="45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3" fontId="5" fillId="0" borderId="0" xfId="42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/>
    </xf>
    <xf numFmtId="173" fontId="8" fillId="0" borderId="10" xfId="42" applyNumberFormat="1" applyFont="1" applyBorder="1" applyAlignment="1">
      <alignment/>
    </xf>
    <xf numFmtId="43" fontId="8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43" fontId="9" fillId="0" borderId="12" xfId="42" applyFont="1" applyBorder="1" applyAlignment="1">
      <alignment/>
    </xf>
    <xf numFmtId="43" fontId="8" fillId="0" borderId="12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0" xfId="42" applyFont="1" applyBorder="1" applyAlignment="1">
      <alignment wrapText="1"/>
    </xf>
    <xf numFmtId="43" fontId="8" fillId="0" borderId="10" xfId="42" applyFont="1" applyBorder="1" applyAlignment="1">
      <alignment horizontal="center"/>
    </xf>
    <xf numFmtId="43" fontId="8" fillId="0" borderId="12" xfId="42" applyFont="1" applyBorder="1" applyAlignment="1">
      <alignment horizontal="center"/>
    </xf>
    <xf numFmtId="43" fontId="9" fillId="0" borderId="10" xfId="42" applyFont="1" applyBorder="1" applyAlignment="1">
      <alignment horizontal="center"/>
    </xf>
    <xf numFmtId="43" fontId="9" fillId="0" borderId="12" xfId="42" applyFont="1" applyBorder="1" applyAlignment="1">
      <alignment horizontal="center"/>
    </xf>
    <xf numFmtId="0" fontId="1" fillId="0" borderId="15" xfId="0" applyFont="1" applyBorder="1" applyAlignment="1">
      <alignment/>
    </xf>
    <xf numFmtId="173" fontId="1" fillId="0" borderId="15" xfId="42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43" fontId="8" fillId="0" borderId="10" xfId="42" applyNumberFormat="1" applyFont="1" applyBorder="1" applyAlignment="1">
      <alignment/>
    </xf>
    <xf numFmtId="179" fontId="9" fillId="0" borderId="10" xfId="42" applyNumberFormat="1" applyFont="1" applyBorder="1" applyAlignment="1">
      <alignment/>
    </xf>
    <xf numFmtId="43" fontId="9" fillId="0" borderId="10" xfId="42" applyNumberFormat="1" applyFont="1" applyBorder="1" applyAlignment="1">
      <alignment/>
    </xf>
    <xf numFmtId="173" fontId="9" fillId="0" borderId="10" xfId="42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3" fontId="8" fillId="0" borderId="12" xfId="42" applyNumberFormat="1" applyFont="1" applyBorder="1" applyAlignment="1">
      <alignment/>
    </xf>
    <xf numFmtId="43" fontId="9" fillId="0" borderId="12" xfId="42" applyNumberFormat="1" applyFont="1" applyBorder="1" applyAlignment="1">
      <alignment/>
    </xf>
    <xf numFmtId="0" fontId="1" fillId="0" borderId="20" xfId="0" applyFont="1" applyBorder="1" applyAlignment="1">
      <alignment/>
    </xf>
    <xf numFmtId="43" fontId="8" fillId="0" borderId="20" xfId="42" applyNumberFormat="1" applyFont="1" applyBorder="1" applyAlignment="1">
      <alignment/>
    </xf>
    <xf numFmtId="173" fontId="8" fillId="0" borderId="20" xfId="42" applyNumberFormat="1" applyFont="1" applyBorder="1" applyAlignment="1">
      <alignment/>
    </xf>
    <xf numFmtId="173" fontId="8" fillId="0" borderId="15" xfId="42" applyNumberFormat="1" applyFont="1" applyBorder="1" applyAlignment="1">
      <alignment/>
    </xf>
    <xf numFmtId="43" fontId="4" fillId="0" borderId="10" xfId="42" applyFont="1" applyBorder="1" applyAlignment="1">
      <alignment horizontal="center"/>
    </xf>
    <xf numFmtId="43" fontId="8" fillId="0" borderId="21" xfId="42" applyFont="1" applyBorder="1" applyAlignment="1">
      <alignment/>
    </xf>
    <xf numFmtId="43" fontId="8" fillId="0" borderId="20" xfId="42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43" fontId="9" fillId="0" borderId="15" xfId="42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Layout" workbookViewId="0" topLeftCell="A1">
      <selection activeCell="O48" sqref="O48"/>
    </sheetView>
  </sheetViews>
  <sheetFormatPr defaultColWidth="9.00390625" defaultRowHeight="12.75"/>
  <cols>
    <col min="1" max="1" width="3.50390625" style="0" customWidth="1"/>
    <col min="2" max="2" width="7.00390625" style="0" customWidth="1"/>
    <col min="3" max="3" width="8.875" style="0" customWidth="1"/>
    <col min="4" max="4" width="7.50390625" style="0" customWidth="1"/>
    <col min="5" max="5" width="8.50390625" style="0" customWidth="1"/>
    <col min="6" max="6" width="7.50390625" style="0" customWidth="1"/>
    <col min="7" max="7" width="8.625" style="0" customWidth="1"/>
    <col min="8" max="8" width="9.50390625" style="0" customWidth="1"/>
    <col min="9" max="9" width="9.125" style="0" bestFit="1" customWidth="1"/>
    <col min="10" max="10" width="6.875" style="0" customWidth="1"/>
    <col min="11" max="11" width="8.125" style="0" customWidth="1"/>
    <col min="12" max="12" width="8.50390625" style="0" customWidth="1"/>
    <col min="13" max="13" width="9.50390625" style="0" customWidth="1"/>
    <col min="14" max="14" width="8.375" style="0" customWidth="1"/>
    <col min="15" max="15" width="7.50390625" style="0" customWidth="1"/>
    <col min="16" max="16" width="7.125" style="0" customWidth="1"/>
    <col min="17" max="17" width="11.125" style="0" bestFit="1" customWidth="1"/>
  </cols>
  <sheetData>
    <row r="1" spans="1:17" ht="15" customHeight="1" thickBot="1">
      <c r="A1" s="101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3.5" customHeight="1">
      <c r="A2" s="61" t="s">
        <v>0</v>
      </c>
      <c r="B2" s="127" t="s">
        <v>1</v>
      </c>
      <c r="C2" s="110" t="s">
        <v>20</v>
      </c>
      <c r="D2" s="110" t="s">
        <v>41</v>
      </c>
      <c r="E2" s="110" t="s">
        <v>24</v>
      </c>
      <c r="F2" s="113" t="s">
        <v>2</v>
      </c>
      <c r="G2" s="114"/>
      <c r="H2" s="113" t="s">
        <v>5</v>
      </c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62"/>
      <c r="B3" s="128"/>
      <c r="C3" s="109"/>
      <c r="D3" s="109"/>
      <c r="E3" s="109"/>
      <c r="F3" s="107" t="s">
        <v>3</v>
      </c>
      <c r="G3" s="107" t="s">
        <v>4</v>
      </c>
      <c r="H3" s="132">
        <v>2017</v>
      </c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2.75">
      <c r="A4" s="62"/>
      <c r="B4" s="128"/>
      <c r="C4" s="109"/>
      <c r="D4" s="109"/>
      <c r="E4" s="109"/>
      <c r="F4" s="109"/>
      <c r="G4" s="109"/>
      <c r="H4" s="107" t="s">
        <v>6</v>
      </c>
      <c r="I4" s="103" t="s">
        <v>7</v>
      </c>
      <c r="J4" s="104"/>
      <c r="K4" s="104"/>
      <c r="L4" s="104"/>
      <c r="M4" s="104"/>
      <c r="N4" s="104"/>
      <c r="O4" s="104"/>
      <c r="P4" s="104"/>
      <c r="Q4" s="106"/>
    </row>
    <row r="5" spans="1:17" ht="12.75">
      <c r="A5" s="62"/>
      <c r="B5" s="128"/>
      <c r="C5" s="109"/>
      <c r="D5" s="109"/>
      <c r="E5" s="109"/>
      <c r="F5" s="109"/>
      <c r="G5" s="109"/>
      <c r="H5" s="125"/>
      <c r="I5" s="103" t="s">
        <v>8</v>
      </c>
      <c r="J5" s="104"/>
      <c r="K5" s="104"/>
      <c r="L5" s="105"/>
      <c r="M5" s="103" t="s">
        <v>4</v>
      </c>
      <c r="N5" s="104"/>
      <c r="O5" s="104"/>
      <c r="P5" s="104"/>
      <c r="Q5" s="106"/>
    </row>
    <row r="6" spans="1:17" ht="12.75">
      <c r="A6" s="62"/>
      <c r="B6" s="128"/>
      <c r="C6" s="109"/>
      <c r="D6" s="109"/>
      <c r="E6" s="109"/>
      <c r="F6" s="109"/>
      <c r="G6" s="109"/>
      <c r="H6" s="125"/>
      <c r="I6" s="107" t="s">
        <v>9</v>
      </c>
      <c r="J6" s="103" t="s">
        <v>10</v>
      </c>
      <c r="K6" s="104"/>
      <c r="L6" s="105"/>
      <c r="M6" s="123" t="s">
        <v>14</v>
      </c>
      <c r="N6" s="103" t="s">
        <v>15</v>
      </c>
      <c r="O6" s="104"/>
      <c r="P6" s="104"/>
      <c r="Q6" s="106"/>
    </row>
    <row r="7" spans="1:17" ht="43.5" customHeight="1">
      <c r="A7" s="63"/>
      <c r="B7" s="129"/>
      <c r="C7" s="108"/>
      <c r="D7" s="108"/>
      <c r="E7" s="108"/>
      <c r="F7" s="108"/>
      <c r="G7" s="108"/>
      <c r="H7" s="126"/>
      <c r="I7" s="108"/>
      <c r="J7" s="8" t="s">
        <v>11</v>
      </c>
      <c r="K7" s="9" t="s">
        <v>12</v>
      </c>
      <c r="L7" s="9" t="s">
        <v>13</v>
      </c>
      <c r="M7" s="124"/>
      <c r="N7" s="8" t="s">
        <v>23</v>
      </c>
      <c r="O7" s="8" t="s">
        <v>16</v>
      </c>
      <c r="P7" s="9" t="s">
        <v>12</v>
      </c>
      <c r="Q7" s="10" t="s">
        <v>13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71" t="s">
        <v>21</v>
      </c>
      <c r="B9" s="72"/>
      <c r="C9" s="3"/>
      <c r="D9" s="3"/>
      <c r="E9" s="36">
        <f aca="true" t="shared" si="0" ref="E9:E17">F9+G9</f>
        <v>6050798.2299999995</v>
      </c>
      <c r="F9" s="58">
        <f>F38+F29+F21+F46</f>
        <v>992624.1799999999</v>
      </c>
      <c r="G9" s="36">
        <f aca="true" t="shared" si="1" ref="G9:G17">M9</f>
        <v>5058174.05</v>
      </c>
      <c r="H9" s="36">
        <f aca="true" t="shared" si="2" ref="H9:H17">I9+M9</f>
        <v>6050798.2299999995</v>
      </c>
      <c r="I9" s="36">
        <f>I21+I29+I38+L46</f>
        <v>992624.1799999999</v>
      </c>
      <c r="J9" s="36"/>
      <c r="K9" s="36"/>
      <c r="L9" s="36">
        <f>L29+L21+L38+L46</f>
        <v>992624.1799999999</v>
      </c>
      <c r="M9" s="36">
        <f aca="true" t="shared" si="3" ref="M9:M17">Q9</f>
        <v>5058174.05</v>
      </c>
      <c r="N9" s="36"/>
      <c r="O9" s="36"/>
      <c r="P9" s="36"/>
      <c r="Q9" s="37">
        <f>Q21+Q29+Q38+Q46</f>
        <v>5058174.05</v>
      </c>
    </row>
    <row r="10" spans="1:17" ht="12.75">
      <c r="A10" s="68" t="s">
        <v>29</v>
      </c>
      <c r="B10" s="69"/>
      <c r="C10" s="1"/>
      <c r="D10" s="2"/>
      <c r="E10" s="30">
        <f t="shared" si="0"/>
        <v>5689939.84</v>
      </c>
      <c r="F10" s="30">
        <f aca="true" t="shared" si="4" ref="F10:F17">I10</f>
        <v>897547.5599999999</v>
      </c>
      <c r="G10" s="30">
        <f t="shared" si="1"/>
        <v>4792392.28</v>
      </c>
      <c r="H10" s="30">
        <f t="shared" si="2"/>
        <v>5689939.84</v>
      </c>
      <c r="I10" s="30">
        <f aca="true" t="shared" si="5" ref="I10:I17">L10</f>
        <v>897547.5599999999</v>
      </c>
      <c r="J10" s="30"/>
      <c r="K10" s="30"/>
      <c r="L10" s="38">
        <f>L22+L30+L39+L47</f>
        <v>897547.5599999999</v>
      </c>
      <c r="M10" s="30">
        <f t="shared" si="3"/>
        <v>4792392.28</v>
      </c>
      <c r="N10" s="30"/>
      <c r="O10" s="30"/>
      <c r="P10" s="30"/>
      <c r="Q10" s="39">
        <f>Q22+Q30+Q39+Q47</f>
        <v>4792392.28</v>
      </c>
    </row>
    <row r="11" spans="1:17" ht="12.75">
      <c r="A11" s="135" t="s">
        <v>18</v>
      </c>
      <c r="B11" s="136"/>
      <c r="C11" s="1"/>
      <c r="D11" s="2"/>
      <c r="E11" s="29">
        <f t="shared" si="0"/>
        <v>369090.76</v>
      </c>
      <c r="F11" s="29">
        <f t="shared" si="4"/>
        <v>51855.96000000001</v>
      </c>
      <c r="G11" s="29">
        <f t="shared" si="1"/>
        <v>317234.8</v>
      </c>
      <c r="H11" s="29">
        <f t="shared" si="2"/>
        <v>369090.76</v>
      </c>
      <c r="I11" s="29">
        <f t="shared" si="5"/>
        <v>51855.96000000001</v>
      </c>
      <c r="J11" s="29"/>
      <c r="K11" s="29"/>
      <c r="L11" s="36">
        <f>L22+L31+L50</f>
        <v>51855.96000000001</v>
      </c>
      <c r="M11" s="29">
        <f t="shared" si="3"/>
        <v>317234.8</v>
      </c>
      <c r="N11" s="29"/>
      <c r="O11" s="29"/>
      <c r="P11" s="29"/>
      <c r="Q11" s="37">
        <f>Q22+Q31+Q50</f>
        <v>317234.8</v>
      </c>
    </row>
    <row r="12" spans="1:17" ht="12.75">
      <c r="A12" s="135" t="s">
        <v>36</v>
      </c>
      <c r="B12" s="136"/>
      <c r="C12" s="1"/>
      <c r="D12" s="2"/>
      <c r="E12" s="29">
        <f t="shared" si="0"/>
        <v>5320849.080000001</v>
      </c>
      <c r="F12" s="29">
        <f t="shared" si="4"/>
        <v>845691.61</v>
      </c>
      <c r="G12" s="29">
        <f t="shared" si="1"/>
        <v>4475157.470000001</v>
      </c>
      <c r="H12" s="29">
        <f t="shared" si="2"/>
        <v>5320849.080000001</v>
      </c>
      <c r="I12" s="29">
        <f t="shared" si="5"/>
        <v>845691.61</v>
      </c>
      <c r="J12" s="29"/>
      <c r="K12" s="29"/>
      <c r="L12" s="36">
        <f>L32+L40+L49</f>
        <v>845691.61</v>
      </c>
      <c r="M12" s="29">
        <f t="shared" si="3"/>
        <v>4475157.470000001</v>
      </c>
      <c r="N12" s="29"/>
      <c r="O12" s="29"/>
      <c r="P12" s="29"/>
      <c r="Q12" s="37">
        <f>Q32+Q40+Q49</f>
        <v>4475157.470000001</v>
      </c>
    </row>
    <row r="13" spans="1:17" ht="15.75" customHeight="1">
      <c r="A13" s="66" t="s">
        <v>19</v>
      </c>
      <c r="B13" s="76"/>
      <c r="C13" s="1"/>
      <c r="D13" s="1"/>
      <c r="E13" s="29">
        <f t="shared" si="0"/>
        <v>98483.94</v>
      </c>
      <c r="F13" s="29">
        <f t="shared" si="4"/>
        <v>9689.02</v>
      </c>
      <c r="G13" s="29">
        <f t="shared" si="1"/>
        <v>88794.92</v>
      </c>
      <c r="H13" s="29">
        <f t="shared" si="2"/>
        <v>98483.94</v>
      </c>
      <c r="I13" s="29">
        <f t="shared" si="5"/>
        <v>9689.02</v>
      </c>
      <c r="J13" s="29"/>
      <c r="K13" s="29"/>
      <c r="L13" s="36">
        <f>L23+L48</f>
        <v>9689.02</v>
      </c>
      <c r="M13" s="29">
        <f t="shared" si="3"/>
        <v>88794.92</v>
      </c>
      <c r="N13" s="29"/>
      <c r="O13" s="29"/>
      <c r="P13" s="29"/>
      <c r="Q13" s="37">
        <f>Q23+Q48</f>
        <v>88794.92</v>
      </c>
    </row>
    <row r="14" spans="1:17" ht="15" customHeight="1">
      <c r="A14" s="111" t="s">
        <v>43</v>
      </c>
      <c r="B14" s="112"/>
      <c r="C14" s="17"/>
      <c r="D14" s="17"/>
      <c r="E14" s="30">
        <f t="shared" si="0"/>
        <v>220234.56999999998</v>
      </c>
      <c r="F14" s="30">
        <f t="shared" si="4"/>
        <v>30989.46</v>
      </c>
      <c r="G14" s="30">
        <f t="shared" si="1"/>
        <v>189245.11</v>
      </c>
      <c r="H14" s="30">
        <f t="shared" si="2"/>
        <v>220234.56999999998</v>
      </c>
      <c r="I14" s="30">
        <f t="shared" si="5"/>
        <v>30989.46</v>
      </c>
      <c r="J14" s="30"/>
      <c r="K14" s="30"/>
      <c r="L14" s="38">
        <f>L24+L51</f>
        <v>30989.46</v>
      </c>
      <c r="M14" s="30">
        <f t="shared" si="3"/>
        <v>189245.11</v>
      </c>
      <c r="N14" s="30"/>
      <c r="O14" s="30"/>
      <c r="P14" s="30"/>
      <c r="Q14" s="39">
        <f>Q24+Q51</f>
        <v>189245.11</v>
      </c>
    </row>
    <row r="15" spans="1:17" ht="12.75" customHeight="1">
      <c r="A15" s="135" t="s">
        <v>18</v>
      </c>
      <c r="B15" s="136"/>
      <c r="C15" s="1"/>
      <c r="D15" s="1"/>
      <c r="E15" s="29">
        <f t="shared" si="0"/>
        <v>170234.77</v>
      </c>
      <c r="F15" s="29">
        <f t="shared" si="4"/>
        <v>25726.46</v>
      </c>
      <c r="G15" s="29">
        <f t="shared" si="1"/>
        <v>144508.31</v>
      </c>
      <c r="H15" s="29">
        <f t="shared" si="2"/>
        <v>170234.77</v>
      </c>
      <c r="I15" s="29">
        <f t="shared" si="5"/>
        <v>25726.46</v>
      </c>
      <c r="J15" s="29"/>
      <c r="K15" s="29"/>
      <c r="L15" s="36">
        <f>L24+L53</f>
        <v>25726.46</v>
      </c>
      <c r="M15" s="29">
        <f t="shared" si="3"/>
        <v>144508.31</v>
      </c>
      <c r="N15" s="29"/>
      <c r="O15" s="29"/>
      <c r="P15" s="29"/>
      <c r="Q15" s="37">
        <f>Q24+Q53</f>
        <v>144508.31</v>
      </c>
    </row>
    <row r="16" spans="1:17" ht="12.75" customHeight="1">
      <c r="A16" s="135" t="s">
        <v>36</v>
      </c>
      <c r="B16" s="136"/>
      <c r="C16" s="1"/>
      <c r="D16" s="1"/>
      <c r="E16" s="29">
        <f t="shared" si="0"/>
        <v>49999.8</v>
      </c>
      <c r="F16" s="29">
        <f t="shared" si="4"/>
        <v>5263</v>
      </c>
      <c r="G16" s="29">
        <f t="shared" si="1"/>
        <v>44736.8</v>
      </c>
      <c r="H16" s="29">
        <f t="shared" si="2"/>
        <v>49999.8</v>
      </c>
      <c r="I16" s="29">
        <f t="shared" si="5"/>
        <v>5263</v>
      </c>
      <c r="J16" s="29"/>
      <c r="K16" s="29"/>
      <c r="L16" s="36">
        <f>L54</f>
        <v>5263</v>
      </c>
      <c r="M16" s="29">
        <f t="shared" si="3"/>
        <v>44736.8</v>
      </c>
      <c r="N16" s="29"/>
      <c r="O16" s="29"/>
      <c r="P16" s="29"/>
      <c r="Q16" s="37">
        <f>Q54</f>
        <v>44736.8</v>
      </c>
    </row>
    <row r="17" spans="1:17" ht="15.75" customHeight="1">
      <c r="A17" s="66" t="s">
        <v>19</v>
      </c>
      <c r="B17" s="76"/>
      <c r="C17" s="1"/>
      <c r="D17" s="1"/>
      <c r="E17" s="29">
        <f t="shared" si="0"/>
        <v>68467.76999999999</v>
      </c>
      <c r="F17" s="29">
        <f t="shared" si="4"/>
        <v>6107.29</v>
      </c>
      <c r="G17" s="29">
        <f t="shared" si="1"/>
        <v>62360.479999999996</v>
      </c>
      <c r="H17" s="29">
        <f t="shared" si="2"/>
        <v>68467.76999999999</v>
      </c>
      <c r="I17" s="29">
        <f t="shared" si="5"/>
        <v>6107.29</v>
      </c>
      <c r="J17" s="29"/>
      <c r="K17" s="29"/>
      <c r="L17" s="36">
        <f>L25+L52</f>
        <v>6107.29</v>
      </c>
      <c r="M17" s="29">
        <f t="shared" si="3"/>
        <v>62360.479999999996</v>
      </c>
      <c r="N17" s="29"/>
      <c r="O17" s="29"/>
      <c r="P17" s="29"/>
      <c r="Q17" s="37">
        <f>Q25+Q52</f>
        <v>62360.479999999996</v>
      </c>
    </row>
    <row r="18" spans="1:17" ht="10.5" customHeight="1">
      <c r="A18" s="21"/>
      <c r="B18" s="82" t="s">
        <v>27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1:17" ht="9.75" customHeight="1">
      <c r="A19" s="27" t="s">
        <v>17</v>
      </c>
      <c r="B19" s="73" t="s">
        <v>26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</row>
    <row r="20" spans="1:17" ht="10.5" customHeight="1">
      <c r="A20" s="7"/>
      <c r="B20" s="85" t="s">
        <v>28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1:17" ht="30" customHeight="1">
      <c r="A21" s="71" t="s">
        <v>22</v>
      </c>
      <c r="B21" s="72"/>
      <c r="C21" s="1"/>
      <c r="D21" s="24" t="s">
        <v>25</v>
      </c>
      <c r="E21" s="29">
        <f>F21+G21</f>
        <v>210663.38</v>
      </c>
      <c r="F21" s="29">
        <f>I21</f>
        <v>31599.51</v>
      </c>
      <c r="G21" s="29">
        <f>M21</f>
        <v>179063.87</v>
      </c>
      <c r="H21" s="29">
        <f>I21+M21</f>
        <v>210663.38</v>
      </c>
      <c r="I21" s="29">
        <f>L21</f>
        <v>31599.51</v>
      </c>
      <c r="J21" s="29"/>
      <c r="K21" s="29"/>
      <c r="L21" s="35">
        <v>31599.51</v>
      </c>
      <c r="M21" s="29">
        <f>Q21</f>
        <v>179063.87</v>
      </c>
      <c r="N21" s="29"/>
      <c r="O21" s="29"/>
      <c r="P21" s="29"/>
      <c r="Q21" s="32">
        <v>179063.87</v>
      </c>
    </row>
    <row r="22" spans="1:17" ht="12.75">
      <c r="A22" s="79" t="s">
        <v>29</v>
      </c>
      <c r="B22" s="80"/>
      <c r="C22" s="17"/>
      <c r="D22" s="18"/>
      <c r="E22" s="30">
        <f>F22+G22</f>
        <v>93842.76</v>
      </c>
      <c r="F22" s="30">
        <f>I22</f>
        <v>17612.23</v>
      </c>
      <c r="G22" s="30">
        <f>M22</f>
        <v>76230.53</v>
      </c>
      <c r="H22" s="30">
        <f>I22+M22</f>
        <v>93842.76</v>
      </c>
      <c r="I22" s="30">
        <f>L22</f>
        <v>17612.23</v>
      </c>
      <c r="J22" s="30"/>
      <c r="K22" s="30"/>
      <c r="L22" s="30">
        <v>17612.23</v>
      </c>
      <c r="M22" s="30">
        <f>Q22</f>
        <v>76230.53</v>
      </c>
      <c r="N22" s="30"/>
      <c r="O22" s="30"/>
      <c r="P22" s="30"/>
      <c r="Q22" s="31">
        <v>76230.53</v>
      </c>
    </row>
    <row r="23" spans="1:17" ht="15" customHeight="1">
      <c r="A23" s="66" t="s">
        <v>19</v>
      </c>
      <c r="B23" s="67"/>
      <c r="C23" s="25"/>
      <c r="D23" s="26"/>
      <c r="E23" s="33">
        <f>F23+G23</f>
        <v>38124.19</v>
      </c>
      <c r="F23" s="33">
        <f>I23</f>
        <v>3335.86</v>
      </c>
      <c r="G23" s="33">
        <f>M23</f>
        <v>34788.33</v>
      </c>
      <c r="H23" s="33">
        <f>I23+M23</f>
        <v>38124.19</v>
      </c>
      <c r="I23" s="33">
        <f>L23</f>
        <v>3335.86</v>
      </c>
      <c r="J23" s="33"/>
      <c r="K23" s="33"/>
      <c r="L23" s="33">
        <v>3335.86</v>
      </c>
      <c r="M23" s="33">
        <f>Q23</f>
        <v>34788.33</v>
      </c>
      <c r="N23" s="33"/>
      <c r="O23" s="33"/>
      <c r="P23" s="33"/>
      <c r="Q23" s="34">
        <v>34788.33</v>
      </c>
    </row>
    <row r="24" spans="1:17" ht="15" customHeight="1">
      <c r="A24" s="111" t="s">
        <v>43</v>
      </c>
      <c r="B24" s="122"/>
      <c r="C24" s="17"/>
      <c r="D24" s="18"/>
      <c r="E24" s="138">
        <f>F24+G24</f>
        <v>81318.76</v>
      </c>
      <c r="F24" s="138">
        <f>I24</f>
        <v>16367.87</v>
      </c>
      <c r="G24" s="138">
        <f>M24</f>
        <v>64950.89</v>
      </c>
      <c r="H24" s="138">
        <f>I24+M24</f>
        <v>81318.76</v>
      </c>
      <c r="I24" s="138">
        <f>L24</f>
        <v>16367.87</v>
      </c>
      <c r="J24" s="30"/>
      <c r="K24" s="30"/>
      <c r="L24" s="30">
        <v>16367.87</v>
      </c>
      <c r="M24" s="138">
        <f>Q24</f>
        <v>64950.89</v>
      </c>
      <c r="N24" s="30"/>
      <c r="O24" s="30"/>
      <c r="P24" s="30"/>
      <c r="Q24" s="31">
        <v>64950.89</v>
      </c>
    </row>
    <row r="25" spans="1:17" ht="15" customHeight="1">
      <c r="A25" s="66" t="s">
        <v>19</v>
      </c>
      <c r="B25" s="76"/>
      <c r="C25" s="17"/>
      <c r="D25" s="18"/>
      <c r="E25" s="29">
        <f>F25+G25</f>
        <v>30812.129999999997</v>
      </c>
      <c r="F25" s="29">
        <f>I25</f>
        <v>2143.83</v>
      </c>
      <c r="G25" s="29">
        <f>M25</f>
        <v>28668.3</v>
      </c>
      <c r="H25" s="29">
        <f>I25+M25</f>
        <v>30812.129999999997</v>
      </c>
      <c r="I25" s="29">
        <f>L25</f>
        <v>2143.83</v>
      </c>
      <c r="J25" s="29"/>
      <c r="K25" s="29"/>
      <c r="L25" s="29">
        <v>2143.83</v>
      </c>
      <c r="M25" s="29">
        <f>Q25</f>
        <v>28668.3</v>
      </c>
      <c r="N25" s="29"/>
      <c r="O25" s="29"/>
      <c r="P25" s="29"/>
      <c r="Q25" s="32">
        <v>28668.3</v>
      </c>
    </row>
    <row r="26" spans="1:17" ht="9.75" customHeight="1">
      <c r="A26" s="48"/>
      <c r="B26" s="82" t="s">
        <v>46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</row>
    <row r="27" spans="1:17" ht="10.5" customHeight="1">
      <c r="A27" s="49" t="s">
        <v>30</v>
      </c>
      <c r="B27" s="73" t="s">
        <v>31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</row>
    <row r="28" spans="1:17" ht="10.5" customHeight="1">
      <c r="A28" s="50"/>
      <c r="B28" s="85" t="s">
        <v>38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ht="24.75" customHeight="1">
      <c r="A29" s="71" t="s">
        <v>32</v>
      </c>
      <c r="B29" s="72"/>
      <c r="C29" s="17"/>
      <c r="D29" s="2" t="s">
        <v>33</v>
      </c>
      <c r="E29" s="29">
        <f>F29+G29</f>
        <v>2195445</v>
      </c>
      <c r="F29" s="29">
        <f aca="true" t="shared" si="6" ref="F29:F35">I29</f>
        <v>337850</v>
      </c>
      <c r="G29" s="29">
        <f aca="true" t="shared" si="7" ref="G29:G35">M29</f>
        <v>1857595</v>
      </c>
      <c r="H29" s="29">
        <f>I29+M29</f>
        <v>2195445</v>
      </c>
      <c r="I29" s="29">
        <f>L29</f>
        <v>337850</v>
      </c>
      <c r="J29" s="30"/>
      <c r="K29" s="30"/>
      <c r="L29" s="29">
        <v>337850</v>
      </c>
      <c r="M29" s="29">
        <f>Q29</f>
        <v>1857595</v>
      </c>
      <c r="N29" s="30"/>
      <c r="O29" s="30"/>
      <c r="P29" s="30"/>
      <c r="Q29" s="32">
        <v>1857595</v>
      </c>
    </row>
    <row r="30" spans="1:17" ht="12.75">
      <c r="A30" s="79" t="s">
        <v>29</v>
      </c>
      <c r="B30" s="80"/>
      <c r="C30" s="17"/>
      <c r="D30" s="18"/>
      <c r="E30" s="30">
        <f>F30+G30</f>
        <v>2147783.23</v>
      </c>
      <c r="F30" s="30">
        <f t="shared" si="6"/>
        <v>322167.47</v>
      </c>
      <c r="G30" s="30">
        <f t="shared" si="7"/>
        <v>1825615.76</v>
      </c>
      <c r="H30" s="30">
        <f>I30+M30</f>
        <v>2147783.23</v>
      </c>
      <c r="I30" s="30">
        <f>L30</f>
        <v>322167.47</v>
      </c>
      <c r="J30" s="30"/>
      <c r="K30" s="30"/>
      <c r="L30" s="30">
        <v>322167.47</v>
      </c>
      <c r="M30" s="30">
        <f>Q30</f>
        <v>1825615.76</v>
      </c>
      <c r="N30" s="30"/>
      <c r="O30" s="30"/>
      <c r="P30" s="30"/>
      <c r="Q30" s="31">
        <v>1825615.76</v>
      </c>
    </row>
    <row r="31" spans="1:17" ht="12.75">
      <c r="A31" s="64" t="s">
        <v>35</v>
      </c>
      <c r="B31" s="65"/>
      <c r="C31" s="1"/>
      <c r="D31" s="2"/>
      <c r="E31" s="29">
        <f>F31+G31</f>
        <v>117834</v>
      </c>
      <c r="F31" s="29">
        <f t="shared" si="6"/>
        <v>17675.1</v>
      </c>
      <c r="G31" s="29">
        <f t="shared" si="7"/>
        <v>100158.9</v>
      </c>
      <c r="H31" s="29">
        <f>I31+M31</f>
        <v>117834</v>
      </c>
      <c r="I31" s="29">
        <f>L31</f>
        <v>17675.1</v>
      </c>
      <c r="J31" s="29"/>
      <c r="K31" s="29"/>
      <c r="L31" s="29">
        <v>17675.1</v>
      </c>
      <c r="M31" s="29">
        <f>Q31</f>
        <v>100158.9</v>
      </c>
      <c r="N31" s="29"/>
      <c r="O31" s="29"/>
      <c r="P31" s="29"/>
      <c r="Q31" s="32">
        <v>100158.9</v>
      </c>
    </row>
    <row r="32" spans="1:17" ht="12.75">
      <c r="A32" s="77" t="s">
        <v>34</v>
      </c>
      <c r="B32" s="78"/>
      <c r="C32" s="17"/>
      <c r="D32" s="18"/>
      <c r="E32" s="29">
        <f>F32+G32</f>
        <v>2029949.23</v>
      </c>
      <c r="F32" s="29">
        <f t="shared" si="6"/>
        <v>304492.38</v>
      </c>
      <c r="G32" s="29">
        <f t="shared" si="7"/>
        <v>1725456.85</v>
      </c>
      <c r="H32" s="29">
        <f>I32+M32</f>
        <v>2029949.23</v>
      </c>
      <c r="I32" s="29">
        <f>L32</f>
        <v>304492.38</v>
      </c>
      <c r="J32" s="30"/>
      <c r="K32" s="30"/>
      <c r="L32" s="29">
        <v>304492.38</v>
      </c>
      <c r="M32" s="29">
        <f>Q32</f>
        <v>1725456.85</v>
      </c>
      <c r="N32" s="30"/>
      <c r="O32" s="30"/>
      <c r="P32" s="30"/>
      <c r="Q32" s="32">
        <v>1725456.85</v>
      </c>
    </row>
    <row r="33" spans="1:17" ht="12.75" customHeight="1">
      <c r="A33" s="111" t="s">
        <v>43</v>
      </c>
      <c r="B33" s="112"/>
      <c r="C33" s="17"/>
      <c r="D33" s="18"/>
      <c r="E33" s="29"/>
      <c r="F33" s="29">
        <f t="shared" si="6"/>
        <v>0</v>
      </c>
      <c r="G33" s="29">
        <f t="shared" si="7"/>
        <v>0</v>
      </c>
      <c r="H33" s="29">
        <f>I33+M33</f>
        <v>0</v>
      </c>
      <c r="I33" s="29">
        <f>L33</f>
        <v>0</v>
      </c>
      <c r="J33" s="30"/>
      <c r="K33" s="30"/>
      <c r="L33" s="29">
        <v>0</v>
      </c>
      <c r="M33" s="29">
        <f>Q33</f>
        <v>0</v>
      </c>
      <c r="N33" s="30"/>
      <c r="O33" s="30"/>
      <c r="P33" s="30"/>
      <c r="Q33" s="32">
        <v>0</v>
      </c>
    </row>
    <row r="34" spans="1:17" ht="12.75">
      <c r="A34" s="64" t="s">
        <v>35</v>
      </c>
      <c r="B34" s="65"/>
      <c r="C34" s="17"/>
      <c r="D34" s="18"/>
      <c r="E34" s="29"/>
      <c r="F34" s="29">
        <f t="shared" si="6"/>
        <v>0</v>
      </c>
      <c r="G34" s="29">
        <f t="shared" si="7"/>
        <v>0</v>
      </c>
      <c r="H34" s="29">
        <v>0</v>
      </c>
      <c r="I34" s="29">
        <v>0</v>
      </c>
      <c r="J34" s="30"/>
      <c r="K34" s="30"/>
      <c r="L34" s="29">
        <v>0</v>
      </c>
      <c r="M34" s="29">
        <v>0</v>
      </c>
      <c r="N34" s="30"/>
      <c r="O34" s="30"/>
      <c r="P34" s="30"/>
      <c r="Q34" s="32">
        <v>0</v>
      </c>
    </row>
    <row r="35" spans="1:17" ht="12.75">
      <c r="A35" s="117" t="s">
        <v>34</v>
      </c>
      <c r="B35" s="118"/>
      <c r="C35" s="17"/>
      <c r="D35" s="18"/>
      <c r="E35" s="29"/>
      <c r="F35" s="29">
        <f t="shared" si="6"/>
        <v>0</v>
      </c>
      <c r="G35" s="29">
        <f t="shared" si="7"/>
        <v>0</v>
      </c>
      <c r="H35" s="29">
        <v>0</v>
      </c>
      <c r="I35" s="29">
        <v>0</v>
      </c>
      <c r="J35" s="30"/>
      <c r="K35" s="30"/>
      <c r="L35" s="29">
        <v>0</v>
      </c>
      <c r="M35" s="29">
        <v>0</v>
      </c>
      <c r="N35" s="30"/>
      <c r="O35" s="30"/>
      <c r="P35" s="30"/>
      <c r="Q35" s="32">
        <v>0</v>
      </c>
    </row>
    <row r="36" spans="1:17" ht="10.5" customHeight="1">
      <c r="A36" s="43"/>
      <c r="B36" s="82" t="s">
        <v>47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ht="9.75" customHeight="1">
      <c r="A37" s="51" t="s">
        <v>37</v>
      </c>
      <c r="B37" s="73" t="s">
        <v>39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</row>
    <row r="38" spans="1:17" ht="19.5" customHeight="1">
      <c r="A38" s="71" t="s">
        <v>32</v>
      </c>
      <c r="B38" s="72"/>
      <c r="C38" s="17"/>
      <c r="D38" s="2" t="s">
        <v>40</v>
      </c>
      <c r="E38" s="29">
        <f>F38+G38</f>
        <v>3240899.8499999996</v>
      </c>
      <c r="F38" s="29">
        <f>I38</f>
        <v>535936.47</v>
      </c>
      <c r="G38" s="29">
        <f>M38</f>
        <v>2704963.38</v>
      </c>
      <c r="H38" s="29">
        <f>I38+M38</f>
        <v>3240899.8499999996</v>
      </c>
      <c r="I38" s="29">
        <f>L38</f>
        <v>535936.47</v>
      </c>
      <c r="J38" s="29"/>
      <c r="K38" s="29"/>
      <c r="L38" s="29">
        <v>535936.47</v>
      </c>
      <c r="M38" s="29">
        <f>Q38</f>
        <v>2704963.38</v>
      </c>
      <c r="N38" s="28"/>
      <c r="O38" s="11"/>
      <c r="P38" s="11"/>
      <c r="Q38" s="32">
        <v>2704963.38</v>
      </c>
    </row>
    <row r="39" spans="1:17" ht="12.75">
      <c r="A39" s="79" t="s">
        <v>29</v>
      </c>
      <c r="B39" s="80"/>
      <c r="C39" s="17"/>
      <c r="D39" s="18"/>
      <c r="E39" s="30">
        <f>F39+G39</f>
        <v>3240899.8499999996</v>
      </c>
      <c r="F39" s="30">
        <f>I39</f>
        <v>535936.47</v>
      </c>
      <c r="G39" s="30">
        <f>M39</f>
        <v>2704963.38</v>
      </c>
      <c r="H39" s="30">
        <f>I39+M39</f>
        <v>3240899.8499999996</v>
      </c>
      <c r="I39" s="30">
        <f>L39</f>
        <v>535936.47</v>
      </c>
      <c r="J39" s="30"/>
      <c r="K39" s="30"/>
      <c r="L39" s="30">
        <v>535936.47</v>
      </c>
      <c r="M39" s="30">
        <f>Q39</f>
        <v>2704963.38</v>
      </c>
      <c r="N39" s="16"/>
      <c r="O39" s="16"/>
      <c r="P39" s="16"/>
      <c r="Q39" s="31">
        <v>2704963.38</v>
      </c>
    </row>
    <row r="40" spans="1:17" ht="15" customHeight="1">
      <c r="A40" s="64" t="s">
        <v>34</v>
      </c>
      <c r="B40" s="65"/>
      <c r="C40" s="1"/>
      <c r="D40" s="1"/>
      <c r="E40" s="29">
        <f>F40+G40</f>
        <v>3240899.8499999996</v>
      </c>
      <c r="F40" s="29">
        <f>I40</f>
        <v>535936.47</v>
      </c>
      <c r="G40" s="29">
        <f>M40</f>
        <v>2704963.38</v>
      </c>
      <c r="H40" s="29">
        <f>I40+M40</f>
        <v>3240899.8499999996</v>
      </c>
      <c r="I40" s="29">
        <f>L40</f>
        <v>535936.47</v>
      </c>
      <c r="J40" s="29"/>
      <c r="K40" s="29"/>
      <c r="L40" s="29">
        <v>535936.47</v>
      </c>
      <c r="M40" s="29">
        <f>Q40</f>
        <v>2704963.38</v>
      </c>
      <c r="N40" s="11"/>
      <c r="O40" s="11"/>
      <c r="P40" s="11"/>
      <c r="Q40" s="32">
        <v>2704963.38</v>
      </c>
    </row>
    <row r="41" spans="1:17" ht="15" customHeight="1">
      <c r="A41" s="111" t="s">
        <v>43</v>
      </c>
      <c r="B41" s="112"/>
      <c r="C41" s="1"/>
      <c r="D41" s="1"/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/>
      <c r="K41" s="29"/>
      <c r="L41" s="29">
        <v>0</v>
      </c>
      <c r="M41" s="29">
        <v>0</v>
      </c>
      <c r="N41" s="11"/>
      <c r="O41" s="11"/>
      <c r="P41" s="11"/>
      <c r="Q41" s="32">
        <v>0</v>
      </c>
    </row>
    <row r="42" spans="1:17" ht="15" customHeight="1">
      <c r="A42" s="64" t="s">
        <v>34</v>
      </c>
      <c r="B42" s="118"/>
      <c r="C42" s="40"/>
      <c r="D42" s="40"/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/>
      <c r="K42" s="33"/>
      <c r="L42" s="33">
        <v>0</v>
      </c>
      <c r="M42" s="33">
        <v>0</v>
      </c>
      <c r="N42" s="41"/>
      <c r="O42" s="41"/>
      <c r="P42" s="41"/>
      <c r="Q42" s="34">
        <v>0</v>
      </c>
    </row>
    <row r="43" spans="1:17" ht="9.75" customHeight="1">
      <c r="A43" s="70" t="s">
        <v>44</v>
      </c>
      <c r="B43" s="95" t="s">
        <v>51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7"/>
    </row>
    <row r="44" spans="1:17" ht="9.75" customHeight="1">
      <c r="A44" s="70"/>
      <c r="B44" s="98" t="s">
        <v>52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17" ht="9.75" customHeight="1">
      <c r="A45" s="70"/>
      <c r="B45" s="88" t="s">
        <v>49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</row>
    <row r="46" spans="1:17" ht="18" customHeight="1">
      <c r="A46" s="71" t="s">
        <v>32</v>
      </c>
      <c r="B46" s="72"/>
      <c r="C46" s="1"/>
      <c r="D46" s="42" t="s">
        <v>45</v>
      </c>
      <c r="E46" s="44">
        <f>F46+G46</f>
        <v>403790</v>
      </c>
      <c r="F46" s="44">
        <f>I46</f>
        <v>87238.2</v>
      </c>
      <c r="G46" s="44">
        <f>M46</f>
        <v>316551.8</v>
      </c>
      <c r="H46" s="44">
        <f>I46+M46</f>
        <v>403790</v>
      </c>
      <c r="I46" s="44">
        <f aca="true" t="shared" si="8" ref="I46:I54">L46</f>
        <v>87238.2</v>
      </c>
      <c r="J46" s="28"/>
      <c r="K46" s="28"/>
      <c r="L46" s="44">
        <v>87238.2</v>
      </c>
      <c r="M46" s="44">
        <f>Q46</f>
        <v>316551.8</v>
      </c>
      <c r="N46" s="28"/>
      <c r="O46" s="28"/>
      <c r="P46" s="28"/>
      <c r="Q46" s="52">
        <v>316551.8</v>
      </c>
    </row>
    <row r="47" spans="1:17" ht="15" customHeight="1">
      <c r="A47" s="79" t="s">
        <v>29</v>
      </c>
      <c r="B47" s="80"/>
      <c r="C47" s="1"/>
      <c r="D47" s="1"/>
      <c r="E47" s="46">
        <f aca="true" t="shared" si="9" ref="E47:E54">F47+G47</f>
        <v>207414</v>
      </c>
      <c r="F47" s="46">
        <f aca="true" t="shared" si="10" ref="F47:F54">I47</f>
        <v>21831.39</v>
      </c>
      <c r="G47" s="46">
        <f aca="true" t="shared" si="11" ref="G47:G54">M47</f>
        <v>185582.61</v>
      </c>
      <c r="H47" s="46">
        <f aca="true" t="shared" si="12" ref="H47:H54">I47+M47</f>
        <v>207414</v>
      </c>
      <c r="I47" s="46">
        <f t="shared" si="8"/>
        <v>21831.39</v>
      </c>
      <c r="J47" s="45"/>
      <c r="K47" s="45"/>
      <c r="L47" s="46">
        <v>21831.39</v>
      </c>
      <c r="M47" s="46">
        <f aca="true" t="shared" si="13" ref="M47:M54">Q47</f>
        <v>185582.61</v>
      </c>
      <c r="N47" s="45"/>
      <c r="O47" s="45"/>
      <c r="P47" s="45"/>
      <c r="Q47" s="53">
        <v>185582.61</v>
      </c>
    </row>
    <row r="48" spans="1:17" ht="17.25" customHeight="1">
      <c r="A48" s="66" t="s">
        <v>19</v>
      </c>
      <c r="B48" s="137"/>
      <c r="C48" s="1"/>
      <c r="D48" s="1"/>
      <c r="E48" s="44">
        <f t="shared" si="9"/>
        <v>60359.75</v>
      </c>
      <c r="F48" s="44">
        <f t="shared" si="10"/>
        <v>6353.16</v>
      </c>
      <c r="G48" s="44">
        <f t="shared" si="11"/>
        <v>54006.59</v>
      </c>
      <c r="H48" s="44">
        <f t="shared" si="12"/>
        <v>60359.75</v>
      </c>
      <c r="I48" s="44">
        <f t="shared" si="8"/>
        <v>6353.16</v>
      </c>
      <c r="J48" s="47"/>
      <c r="K48" s="47"/>
      <c r="L48" s="44">
        <v>6353.16</v>
      </c>
      <c r="M48" s="44">
        <f t="shared" si="13"/>
        <v>54006.59</v>
      </c>
      <c r="N48" s="47"/>
      <c r="O48" s="47"/>
      <c r="P48" s="47"/>
      <c r="Q48" s="52">
        <v>54006.59</v>
      </c>
    </row>
    <row r="49" spans="1:17" ht="14.25" customHeight="1">
      <c r="A49" s="64" t="s">
        <v>34</v>
      </c>
      <c r="B49" s="65"/>
      <c r="C49" s="1"/>
      <c r="D49" s="1"/>
      <c r="E49" s="44">
        <f t="shared" si="9"/>
        <v>50000</v>
      </c>
      <c r="F49" s="44">
        <f t="shared" si="10"/>
        <v>5262.76</v>
      </c>
      <c r="G49" s="44">
        <f t="shared" si="11"/>
        <v>44737.24</v>
      </c>
      <c r="H49" s="44">
        <f t="shared" si="12"/>
        <v>50000</v>
      </c>
      <c r="I49" s="44">
        <f t="shared" si="8"/>
        <v>5262.76</v>
      </c>
      <c r="J49" s="28"/>
      <c r="K49" s="28"/>
      <c r="L49" s="44">
        <v>5262.76</v>
      </c>
      <c r="M49" s="44">
        <f t="shared" si="13"/>
        <v>44737.24</v>
      </c>
      <c r="N49" s="28"/>
      <c r="O49" s="28"/>
      <c r="P49" s="28"/>
      <c r="Q49" s="52">
        <v>44737.24</v>
      </c>
    </row>
    <row r="50" spans="1:17" ht="14.25" customHeight="1">
      <c r="A50" s="64" t="s">
        <v>35</v>
      </c>
      <c r="B50" s="65"/>
      <c r="C50" s="1"/>
      <c r="D50" s="1"/>
      <c r="E50" s="44">
        <f t="shared" si="9"/>
        <v>157414</v>
      </c>
      <c r="F50" s="44">
        <f t="shared" si="10"/>
        <v>16568.63</v>
      </c>
      <c r="G50" s="44">
        <f t="shared" si="11"/>
        <v>140845.37</v>
      </c>
      <c r="H50" s="44">
        <f t="shared" si="12"/>
        <v>157414</v>
      </c>
      <c r="I50" s="44">
        <f t="shared" si="8"/>
        <v>16568.63</v>
      </c>
      <c r="J50" s="28"/>
      <c r="K50" s="28"/>
      <c r="L50" s="44">
        <v>16568.63</v>
      </c>
      <c r="M50" s="44">
        <f t="shared" si="13"/>
        <v>140845.37</v>
      </c>
      <c r="N50" s="28"/>
      <c r="O50" s="28"/>
      <c r="P50" s="28"/>
      <c r="Q50" s="52">
        <v>140845.37</v>
      </c>
    </row>
    <row r="51" spans="1:17" ht="16.5" customHeight="1">
      <c r="A51" s="111" t="s">
        <v>43</v>
      </c>
      <c r="B51" s="112"/>
      <c r="C51" s="17"/>
      <c r="D51" s="17"/>
      <c r="E51" s="46">
        <f t="shared" si="9"/>
        <v>138915.81</v>
      </c>
      <c r="F51" s="30">
        <f t="shared" si="10"/>
        <v>14621.59</v>
      </c>
      <c r="G51" s="46">
        <f t="shared" si="11"/>
        <v>124294.22</v>
      </c>
      <c r="H51" s="30">
        <f t="shared" si="12"/>
        <v>138915.81</v>
      </c>
      <c r="I51" s="30">
        <f t="shared" si="8"/>
        <v>14621.59</v>
      </c>
      <c r="J51" s="47"/>
      <c r="K51" s="47"/>
      <c r="L51" s="30">
        <v>14621.59</v>
      </c>
      <c r="M51" s="30">
        <f t="shared" si="13"/>
        <v>124294.22</v>
      </c>
      <c r="N51" s="47"/>
      <c r="O51" s="47"/>
      <c r="P51" s="47"/>
      <c r="Q51" s="31">
        <v>124294.22</v>
      </c>
    </row>
    <row r="52" spans="1:17" ht="16.5" customHeight="1">
      <c r="A52" s="66" t="s">
        <v>19</v>
      </c>
      <c r="B52" s="137"/>
      <c r="C52" s="1"/>
      <c r="D52" s="1"/>
      <c r="E52" s="44">
        <f t="shared" si="9"/>
        <v>37655.64</v>
      </c>
      <c r="F52" s="29">
        <f t="shared" si="10"/>
        <v>3963.46</v>
      </c>
      <c r="G52" s="44">
        <f t="shared" si="11"/>
        <v>33692.18</v>
      </c>
      <c r="H52" s="29">
        <f t="shared" si="12"/>
        <v>37655.64</v>
      </c>
      <c r="I52" s="29">
        <f t="shared" si="8"/>
        <v>3963.46</v>
      </c>
      <c r="J52" s="28"/>
      <c r="K52" s="28"/>
      <c r="L52" s="29">
        <v>3963.46</v>
      </c>
      <c r="M52" s="29">
        <f t="shared" si="13"/>
        <v>33692.18</v>
      </c>
      <c r="N52" s="28"/>
      <c r="O52" s="28"/>
      <c r="P52" s="28"/>
      <c r="Q52" s="32">
        <v>33692.18</v>
      </c>
    </row>
    <row r="53" spans="1:17" ht="16.5" customHeight="1">
      <c r="A53" s="64" t="s">
        <v>35</v>
      </c>
      <c r="B53" s="65"/>
      <c r="C53" s="40"/>
      <c r="D53" s="40"/>
      <c r="E53" s="44">
        <f t="shared" si="9"/>
        <v>88916.01</v>
      </c>
      <c r="F53" s="29">
        <f t="shared" si="10"/>
        <v>9358.59</v>
      </c>
      <c r="G53" s="44">
        <f t="shared" si="11"/>
        <v>79557.42</v>
      </c>
      <c r="H53" s="29">
        <f t="shared" si="12"/>
        <v>88916.01</v>
      </c>
      <c r="I53" s="29">
        <f t="shared" si="8"/>
        <v>9358.59</v>
      </c>
      <c r="J53" s="57"/>
      <c r="K53" s="57"/>
      <c r="L53" s="33">
        <f>L51-L54</f>
        <v>9358.59</v>
      </c>
      <c r="M53" s="29">
        <f t="shared" si="13"/>
        <v>79557.42</v>
      </c>
      <c r="N53" s="57"/>
      <c r="O53" s="57"/>
      <c r="P53" s="57"/>
      <c r="Q53" s="34">
        <f>Q51-Q54</f>
        <v>79557.42</v>
      </c>
    </row>
    <row r="54" spans="1:17" ht="18" customHeight="1" thickBot="1">
      <c r="A54" s="93" t="s">
        <v>34</v>
      </c>
      <c r="B54" s="94"/>
      <c r="C54" s="54"/>
      <c r="D54" s="54"/>
      <c r="E54" s="55">
        <f t="shared" si="9"/>
        <v>49999.8</v>
      </c>
      <c r="F54" s="60">
        <f t="shared" si="10"/>
        <v>5263</v>
      </c>
      <c r="G54" s="55">
        <f t="shared" si="11"/>
        <v>44736.8</v>
      </c>
      <c r="H54" s="60">
        <f t="shared" si="12"/>
        <v>49999.8</v>
      </c>
      <c r="I54" s="60">
        <f t="shared" si="8"/>
        <v>5263</v>
      </c>
      <c r="J54" s="56"/>
      <c r="K54" s="56"/>
      <c r="L54" s="60">
        <v>5263</v>
      </c>
      <c r="M54" s="29">
        <f t="shared" si="13"/>
        <v>44736.8</v>
      </c>
      <c r="N54" s="56"/>
      <c r="O54" s="56"/>
      <c r="P54" s="56"/>
      <c r="Q54" s="59">
        <v>44736.8</v>
      </c>
    </row>
    <row r="55" spans="1:17" ht="10.5" customHeight="1">
      <c r="A55" s="22"/>
      <c r="B55" s="120" t="s">
        <v>48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1:17" ht="12" customHeight="1">
      <c r="A56" s="22"/>
      <c r="B56" s="121" t="s">
        <v>50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7" ht="12" customHeight="1">
      <c r="A57" s="20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1:17" ht="20.25" customHeight="1">
      <c r="A58" s="116"/>
      <c r="B58" s="116"/>
      <c r="C58" s="12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2.75">
      <c r="A59" s="99"/>
      <c r="B59" s="99"/>
      <c r="C59" s="12"/>
      <c r="D59" s="1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8" customHeight="1">
      <c r="A60" s="116"/>
      <c r="B60" s="116"/>
      <c r="C60" s="12"/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7.25" customHeight="1">
      <c r="A61" s="115"/>
      <c r="B61" s="115"/>
      <c r="C61" s="12"/>
      <c r="D61" s="1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8" customHeight="1">
      <c r="A62" s="116"/>
      <c r="B62" s="116"/>
      <c r="C62" s="12"/>
      <c r="D62" s="12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9.5" customHeight="1">
      <c r="A63" s="115"/>
      <c r="B63" s="115"/>
      <c r="C63" s="12"/>
      <c r="D63" s="1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>
      <c r="A64" s="20"/>
      <c r="B64" s="20"/>
      <c r="C64" s="12"/>
      <c r="D64" s="1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2.75">
      <c r="A65" s="12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ht="12.75">
      <c r="A66" s="12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ht="12.75">
      <c r="A67" s="12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19"/>
      <c r="Q67" s="19"/>
    </row>
    <row r="68" spans="1:17" ht="12.75">
      <c r="A68" s="119"/>
      <c r="B68" s="119"/>
      <c r="C68" s="12"/>
      <c r="D68" s="13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>
      <c r="A69" s="74"/>
      <c r="B69" s="74"/>
      <c r="C69" s="12"/>
      <c r="D69" s="12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</sheetData>
  <sheetProtection/>
  <mergeCells count="80">
    <mergeCell ref="A50:B50"/>
    <mergeCell ref="A53:B53"/>
    <mergeCell ref="A11:B11"/>
    <mergeCell ref="A12:B12"/>
    <mergeCell ref="A15:B15"/>
    <mergeCell ref="A16:B16"/>
    <mergeCell ref="A48:B48"/>
    <mergeCell ref="A52:B52"/>
    <mergeCell ref="A34:B34"/>
    <mergeCell ref="A41:B41"/>
    <mergeCell ref="A42:B42"/>
    <mergeCell ref="H4:H7"/>
    <mergeCell ref="B18:Q18"/>
    <mergeCell ref="A38:B38"/>
    <mergeCell ref="A39:B39"/>
    <mergeCell ref="B2:B7"/>
    <mergeCell ref="H2:Q2"/>
    <mergeCell ref="H3:Q3"/>
    <mergeCell ref="A29:B29"/>
    <mergeCell ref="A30:B30"/>
    <mergeCell ref="A62:B62"/>
    <mergeCell ref="I4:Q4"/>
    <mergeCell ref="I5:L5"/>
    <mergeCell ref="N6:Q6"/>
    <mergeCell ref="A14:B14"/>
    <mergeCell ref="A17:B17"/>
    <mergeCell ref="A24:B24"/>
    <mergeCell ref="A25:B25"/>
    <mergeCell ref="B37:Q37"/>
    <mergeCell ref="M6:M7"/>
    <mergeCell ref="A69:B69"/>
    <mergeCell ref="A68:B68"/>
    <mergeCell ref="B55:Q55"/>
    <mergeCell ref="B56:Q56"/>
    <mergeCell ref="B57:Q57"/>
    <mergeCell ref="B66:Q66"/>
    <mergeCell ref="A59:B59"/>
    <mergeCell ref="A63:B63"/>
    <mergeCell ref="B67:O67"/>
    <mergeCell ref="A58:B58"/>
    <mergeCell ref="A51:B51"/>
    <mergeCell ref="F2:G2"/>
    <mergeCell ref="A61:B61"/>
    <mergeCell ref="A60:B60"/>
    <mergeCell ref="A40:B40"/>
    <mergeCell ref="B20:Q20"/>
    <mergeCell ref="A21:B21"/>
    <mergeCell ref="A22:B22"/>
    <mergeCell ref="A33:B33"/>
    <mergeCell ref="A35:B35"/>
    <mergeCell ref="A1:Q1"/>
    <mergeCell ref="J6:L6"/>
    <mergeCell ref="M5:Q5"/>
    <mergeCell ref="I6:I7"/>
    <mergeCell ref="G3:G7"/>
    <mergeCell ref="A9:B9"/>
    <mergeCell ref="F3:F7"/>
    <mergeCell ref="C2:C7"/>
    <mergeCell ref="E2:E7"/>
    <mergeCell ref="D2:D7"/>
    <mergeCell ref="B65:Q65"/>
    <mergeCell ref="B26:Q26"/>
    <mergeCell ref="B27:Q27"/>
    <mergeCell ref="B28:Q28"/>
    <mergeCell ref="B45:Q45"/>
    <mergeCell ref="B36:Q36"/>
    <mergeCell ref="A54:B54"/>
    <mergeCell ref="A31:B31"/>
    <mergeCell ref="B43:Q43"/>
    <mergeCell ref="B44:Q44"/>
    <mergeCell ref="A2:A7"/>
    <mergeCell ref="A49:B49"/>
    <mergeCell ref="A23:B23"/>
    <mergeCell ref="A10:B10"/>
    <mergeCell ref="A43:A45"/>
    <mergeCell ref="A46:B46"/>
    <mergeCell ref="B19:Q19"/>
    <mergeCell ref="A13:B13"/>
    <mergeCell ref="A32:B32"/>
    <mergeCell ref="A47:B47"/>
  </mergeCells>
  <printOptions/>
  <pageMargins left="0.3937007874015748" right="0.3937007874015748" top="0.9166666666666666" bottom="0.984251968503937" header="0.5118110236220472" footer="0.5118110236220472"/>
  <pageSetup horizontalDpi="300" verticalDpi="300" orientation="landscape" paperSize="9" r:id="rId1"/>
  <headerFooter alignWithMargins="0">
    <oddHeader>&amp;C&amp;"Times New Roman,Normalny"                                           Tabela Nr 8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</cp:lastModifiedBy>
  <cp:lastPrinted>2017-08-17T12:21:31Z</cp:lastPrinted>
  <dcterms:created xsi:type="dcterms:W3CDTF">1997-02-26T13:46:56Z</dcterms:created>
  <dcterms:modified xsi:type="dcterms:W3CDTF">2017-08-21T09:58:12Z</dcterms:modified>
  <cp:category/>
  <cp:version/>
  <cp:contentType/>
  <cp:contentStatus/>
</cp:coreProperties>
</file>