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6380" windowHeight="8190" tabRatio="500"/>
  </bookViews>
  <sheets>
    <sheet name="Arkusz1" sheetId="1" r:id="rId1"/>
    <sheet name="Arkusz2" sheetId="2" r:id="rId2"/>
    <sheet name="Arkusz3" sheetId="3" r:id="rId3"/>
  </sheets>
  <externalReferences>
    <externalReference r:id="rId4"/>
    <externalReference r:id="rId5"/>
    <externalReference r:id="rId6"/>
  </externalReferences>
  <calcPr calcId="125725"/>
  <extLst>
    <ext xmlns:loext="http://schemas.libreoffice.org/" uri="{7626C862-2A13-11E5-B345-FEFF819CDC9F}">
      <loext:extCalcPr stringRefSyntax="CalcA1"/>
    </ext>
  </extLst>
</workbook>
</file>

<file path=xl/calcChain.xml><?xml version="1.0" encoding="utf-8"?>
<calcChain xmlns="http://schemas.openxmlformats.org/spreadsheetml/2006/main">
  <c r="C31" i="2"/>
  <c r="D11" i="1" s="1"/>
  <c r="D31" i="2"/>
  <c r="E31"/>
  <c r="F11" i="1" s="1"/>
  <c r="B31" i="2"/>
  <c r="C30"/>
  <c r="D30"/>
  <c r="E30"/>
  <c r="B30"/>
  <c r="C29"/>
  <c r="D29"/>
  <c r="E29"/>
  <c r="B29"/>
  <c r="E17" i="1"/>
  <c r="C17"/>
  <c r="F17" s="1"/>
  <c r="H19" i="3"/>
  <c r="E19"/>
  <c r="I19" s="1"/>
  <c r="F15" i="1" s="1"/>
  <c r="D19" i="3"/>
  <c r="C19"/>
  <c r="H18"/>
  <c r="E18"/>
  <c r="D18"/>
  <c r="C18"/>
  <c r="H17"/>
  <c r="F17"/>
  <c r="I17"/>
  <c r="D15" i="1" s="1"/>
  <c r="D17" i="3"/>
  <c r="C17"/>
  <c r="H16"/>
  <c r="F16"/>
  <c r="D16"/>
  <c r="C16"/>
  <c r="J10"/>
  <c r="I10"/>
  <c r="H6"/>
  <c r="E74" i="2"/>
  <c r="D74"/>
  <c r="C74"/>
  <c r="B74"/>
  <c r="I74" s="1"/>
  <c r="E73"/>
  <c r="D73"/>
  <c r="C73"/>
  <c r="B73"/>
  <c r="I73" s="1"/>
  <c r="E72"/>
  <c r="D72"/>
  <c r="C72"/>
  <c r="B72"/>
  <c r="I72" s="1"/>
  <c r="E71"/>
  <c r="D71"/>
  <c r="C71"/>
  <c r="B71"/>
  <c r="I71" s="1"/>
  <c r="E70"/>
  <c r="D70"/>
  <c r="C70"/>
  <c r="B70"/>
  <c r="I70" s="1"/>
  <c r="E69"/>
  <c r="D69"/>
  <c r="C69"/>
  <c r="B69"/>
  <c r="I69" s="1"/>
  <c r="E68"/>
  <c r="D68"/>
  <c r="C68"/>
  <c r="B68"/>
  <c r="I68" s="1"/>
  <c r="E67"/>
  <c r="D67"/>
  <c r="C67"/>
  <c r="B67"/>
  <c r="I67" s="1"/>
  <c r="E66"/>
  <c r="D66"/>
  <c r="C66"/>
  <c r="B66"/>
  <c r="I66" s="1"/>
  <c r="E65"/>
  <c r="D65"/>
  <c r="C65"/>
  <c r="B65"/>
  <c r="I65" s="1"/>
  <c r="E64"/>
  <c r="D64"/>
  <c r="C64"/>
  <c r="B64"/>
  <c r="I64" s="1"/>
  <c r="E63"/>
  <c r="D63"/>
  <c r="C63"/>
  <c r="B63"/>
  <c r="I63" s="1"/>
  <c r="E62"/>
  <c r="D62"/>
  <c r="C62"/>
  <c r="B62"/>
  <c r="I62" s="1"/>
  <c r="E61"/>
  <c r="D61"/>
  <c r="C61"/>
  <c r="B61"/>
  <c r="I61" s="1"/>
  <c r="E60"/>
  <c r="D60"/>
  <c r="C60"/>
  <c r="B60"/>
  <c r="I60" s="1"/>
  <c r="E59"/>
  <c r="D59"/>
  <c r="C59"/>
  <c r="B59"/>
  <c r="I59" s="1"/>
  <c r="E58"/>
  <c r="D58"/>
  <c r="C58"/>
  <c r="B58"/>
  <c r="I58" s="1"/>
  <c r="E57"/>
  <c r="D57"/>
  <c r="C57"/>
  <c r="B57"/>
  <c r="I57" s="1"/>
  <c r="H56"/>
  <c r="E56"/>
  <c r="D56"/>
  <c r="C56"/>
  <c r="B56"/>
  <c r="E55"/>
  <c r="D55"/>
  <c r="C55"/>
  <c r="B55"/>
  <c r="E54"/>
  <c r="D54"/>
  <c r="C54"/>
  <c r="B54"/>
  <c r="E53"/>
  <c r="D53"/>
  <c r="C53"/>
  <c r="B53"/>
  <c r="M51"/>
  <c r="L51"/>
  <c r="K51"/>
  <c r="J51"/>
  <c r="E51"/>
  <c r="D51"/>
  <c r="C51"/>
  <c r="B51"/>
  <c r="M50"/>
  <c r="L50"/>
  <c r="K50"/>
  <c r="J50"/>
  <c r="E50"/>
  <c r="D50"/>
  <c r="C50"/>
  <c r="B50"/>
  <c r="M49"/>
  <c r="L49"/>
  <c r="K49"/>
  <c r="J49"/>
  <c r="E49"/>
  <c r="F14" i="1" s="1"/>
  <c r="D49" i="2"/>
  <c r="E14" i="1" s="1"/>
  <c r="C49" i="2"/>
  <c r="D14" i="1" s="1"/>
  <c r="B49" i="2"/>
  <c r="E11" i="1"/>
  <c r="F13"/>
  <c r="E13"/>
  <c r="D13"/>
  <c r="C13"/>
  <c r="I29" i="2"/>
  <c r="F12" i="1"/>
  <c r="E12"/>
  <c r="D12"/>
  <c r="C12"/>
  <c r="E28" i="2"/>
  <c r="D28"/>
  <c r="C28"/>
  <c r="B28"/>
  <c r="I28" s="1"/>
  <c r="E27"/>
  <c r="D27"/>
  <c r="C27"/>
  <c r="B27"/>
  <c r="I27" s="1"/>
  <c r="E26"/>
  <c r="D26"/>
  <c r="C26"/>
  <c r="B26"/>
  <c r="I26" s="1"/>
  <c r="E25"/>
  <c r="S30" s="1"/>
  <c r="D25"/>
  <c r="R30" s="1"/>
  <c r="C25"/>
  <c r="Q30" s="1"/>
  <c r="B25"/>
  <c r="P30" s="1"/>
  <c r="S24"/>
  <c r="R24"/>
  <c r="Q24"/>
  <c r="P24"/>
  <c r="E24"/>
  <c r="D24"/>
  <c r="C24"/>
  <c r="B24"/>
  <c r="I24" s="1"/>
  <c r="S23"/>
  <c r="R23"/>
  <c r="Q23"/>
  <c r="P23"/>
  <c r="E23"/>
  <c r="D23"/>
  <c r="C23"/>
  <c r="B23"/>
  <c r="I23" s="1"/>
  <c r="E22"/>
  <c r="D22"/>
  <c r="C22"/>
  <c r="B22"/>
  <c r="I22" s="1"/>
  <c r="E21"/>
  <c r="D21"/>
  <c r="C21"/>
  <c r="B21"/>
  <c r="I21" s="1"/>
  <c r="E20"/>
  <c r="D20"/>
  <c r="C20"/>
  <c r="B20"/>
  <c r="I20" s="1"/>
  <c r="E19"/>
  <c r="D19"/>
  <c r="C19"/>
  <c r="B19"/>
  <c r="I19" s="1"/>
  <c r="E18"/>
  <c r="D18"/>
  <c r="C18"/>
  <c r="B18"/>
  <c r="I18" s="1"/>
  <c r="E17"/>
  <c r="S31" s="1"/>
  <c r="D17"/>
  <c r="R31" s="1"/>
  <c r="C17"/>
  <c r="Q31" s="1"/>
  <c r="B17"/>
  <c r="P31" s="1"/>
  <c r="D19" i="1" l="1"/>
  <c r="D17"/>
  <c r="F19"/>
  <c r="E33" i="2"/>
  <c r="E35" s="1"/>
  <c r="I49"/>
  <c r="N49"/>
  <c r="I50"/>
  <c r="I51"/>
  <c r="I53"/>
  <c r="I54"/>
  <c r="I55"/>
  <c r="I56"/>
  <c r="I16" i="3"/>
  <c r="C15" i="1" s="1"/>
  <c r="C19" s="1"/>
  <c r="I18" i="3"/>
  <c r="E15" i="1" s="1"/>
  <c r="E19" s="1"/>
  <c r="C11"/>
  <c r="C14"/>
  <c r="G16" i="3"/>
  <c r="G17"/>
  <c r="G18"/>
  <c r="G19"/>
  <c r="F17" i="2"/>
  <c r="F18"/>
  <c r="F19"/>
  <c r="F20"/>
  <c r="F21"/>
  <c r="F22"/>
  <c r="F23"/>
  <c r="F24"/>
  <c r="F25"/>
  <c r="F26"/>
  <c r="F27"/>
  <c r="F28"/>
  <c r="Q29"/>
  <c r="S29"/>
  <c r="E75"/>
  <c r="I17"/>
  <c r="I25"/>
  <c r="P29"/>
  <c r="R29"/>
  <c r="J18" i="3" l="1"/>
  <c r="E16" i="1"/>
  <c r="E18" s="1"/>
  <c r="J16" i="3"/>
  <c r="C16" i="1"/>
  <c r="C18" s="1"/>
  <c r="J19" i="3"/>
  <c r="F16" i="1"/>
  <c r="F18" s="1"/>
  <c r="J17" i="3"/>
  <c r="D16" i="1"/>
  <c r="D18" s="1"/>
</calcChain>
</file>

<file path=xl/sharedStrings.xml><?xml version="1.0" encoding="utf-8"?>
<sst xmlns="http://schemas.openxmlformats.org/spreadsheetml/2006/main" count="161" uniqueCount="147">
  <si>
    <t>Załącznik nr 1</t>
  </si>
  <si>
    <t>Zarządu Powiatu Jeleniogórskiego</t>
  </si>
  <si>
    <t>Lp.</t>
  </si>
  <si>
    <t>Wyszczególnienie</t>
  </si>
  <si>
    <t>Stopnie awansu zawodowego nauczycieli</t>
  </si>
  <si>
    <t>Stażysta</t>
  </si>
  <si>
    <t>Kontraktowy</t>
  </si>
  <si>
    <t>Mianowany</t>
  </si>
  <si>
    <t>Dyplomowany</t>
  </si>
  <si>
    <t>a</t>
  </si>
  <si>
    <t>b</t>
  </si>
  <si>
    <t>Średnie gwarantowane wynagrodzenie nauczycieli wynikające z art.. 30 ust 3 ustawy KN w 2016 r.</t>
  </si>
  <si>
    <t>Kwota różnicy (poz. 2 - 4)</t>
  </si>
  <si>
    <t>Załącznik nr 2</t>
  </si>
  <si>
    <t>do uchwały Nr ……..</t>
  </si>
  <si>
    <t>z dnia ………..</t>
  </si>
  <si>
    <t>Informacja o strukturze zatrudnienia oraz faktycznych wydatkach na wynagrodzenia nauczycieli szkół            i placówek prowadzonych przez Powiat Jeleniogórski do przeprowadzenia analizy,                                                 o której mowa w art. 30a ust. 1 ustawy Karta Nauczyciela</t>
  </si>
  <si>
    <t>Nazwa i adres szkoły:</t>
  </si>
  <si>
    <t xml:space="preserve">Zbiorczo Jednostki oświatowe </t>
  </si>
  <si>
    <t>REGON:</t>
  </si>
  <si>
    <t>1. Średnioroczna struktura zatrudnienia:</t>
  </si>
  <si>
    <t>na rok:</t>
  </si>
  <si>
    <r>
      <t xml:space="preserve">Jeśli którykolwiek z wierszy z nazwą miesiąca jest </t>
    </r>
    <r>
      <rPr>
        <b/>
        <u/>
        <sz val="9"/>
        <rFont val="Liberation Serif"/>
        <family val="1"/>
        <charset val="238"/>
      </rPr>
      <t>oznaczony czerwonym tłem</t>
    </r>
    <r>
      <rPr>
        <sz val="9"/>
        <rFont val="Liberation Serif"/>
        <family val="1"/>
        <charset val="238"/>
      </rPr>
      <t xml:space="preserve"> to KONIECZNIE należy POPRAWIĆ tabele "Struktura zatrudnienia" dla danej grupy awansu. 
</t>
    </r>
    <r>
      <rPr>
        <b/>
        <sz val="9"/>
        <rFont val="Liberation Serif"/>
        <family val="1"/>
        <charset val="238"/>
      </rPr>
      <t xml:space="preserve">Wiersz oznaczony czerwonym tłem nie będzie brany do wyliczenia średnich.
</t>
    </r>
    <r>
      <rPr>
        <sz val="9"/>
        <rFont val="Liberation Serif"/>
        <family val="1"/>
        <charset val="238"/>
      </rPr>
      <t>Średnie są liczone tylko wierszy w których wypełniono WSZYSTKIE komórki (miesiące oznaczone zielonym tłem). Należy zachować ciągłość danych począwszy od stycznia do ostatniego miesiąca objętego analizą.</t>
    </r>
  </si>
  <si>
    <t>miesiąc</t>
  </si>
  <si>
    <t>Liczba etatów</t>
  </si>
  <si>
    <t>Łącznie średniomiesięczne etaty</t>
  </si>
  <si>
    <t>Stopień awansu zawodowego</t>
  </si>
  <si>
    <t>nauczyciel stażysta</t>
  </si>
  <si>
    <t>nauczyciel kontraktowy</t>
  </si>
  <si>
    <t>nauczyciel mianowany</t>
  </si>
  <si>
    <t>nauczyciel dyplomowany</t>
  </si>
  <si>
    <t>styczeń</t>
  </si>
  <si>
    <t>luty</t>
  </si>
  <si>
    <t>marzec</t>
  </si>
  <si>
    <t>kwiecień</t>
  </si>
  <si>
    <t>maj</t>
  </si>
  <si>
    <t>ze sprawozdania</t>
  </si>
  <si>
    <t>czerwiec</t>
  </si>
  <si>
    <t>lipiec</t>
  </si>
  <si>
    <t>sierpień</t>
  </si>
  <si>
    <t>wrzesień</t>
  </si>
  <si>
    <t>październik</t>
  </si>
  <si>
    <t>listopad</t>
  </si>
  <si>
    <t>Spr</t>
  </si>
  <si>
    <t>grudzień</t>
  </si>
  <si>
    <t>średnia (styczeń-sierpień)</t>
  </si>
  <si>
    <t>średnia (wrzesień-grudzień)</t>
  </si>
  <si>
    <t>średnioroczna</t>
  </si>
  <si>
    <t>nie ujmowane są etaty pedag. wynikające z kodeksu</t>
  </si>
  <si>
    <t>R-m etety</t>
  </si>
  <si>
    <t>2. Faktyczne wydatki poniesione na wynagrodzenia (wszystkich nauczycieli w danym stopniu awansu):</t>
  </si>
  <si>
    <t>Wydatki poniesione na wynagrodzenia</t>
  </si>
  <si>
    <t>Razem</t>
  </si>
  <si>
    <t>sprawdzenie:</t>
  </si>
  <si>
    <t>Razem poniesione wydatki na wynagrodzenia</t>
  </si>
  <si>
    <t>Wynagrodzenie zasadnicze</t>
  </si>
  <si>
    <t>Łącznie pozostałe składniki wynagrodzeń, o których mowa w art. 30 ust.  1  KN</t>
  </si>
  <si>
    <t>w tym:</t>
  </si>
  <si>
    <t>Dodatek za wysługę lat</t>
  </si>
  <si>
    <t>Dodatek funkcyjny wynikający z pełnienia funkcji kierowniczej</t>
  </si>
  <si>
    <t>dodatek opiekuna stażu</t>
  </si>
  <si>
    <t>dodatek wychowawcy klasy</t>
  </si>
  <si>
    <t>dodatek nauczyciela doradcy metodycznego</t>
  </si>
  <si>
    <t>dodatek nauczyciela konsultanta</t>
  </si>
  <si>
    <t>Dodatek za warunki pracy</t>
  </si>
  <si>
    <t>Dodatek za uciążliwość pracy</t>
  </si>
  <si>
    <t>Dodatkowe wynagrodzenie za pracę nocną</t>
  </si>
  <si>
    <t>Dodatek motywacyjny</t>
  </si>
  <si>
    <t>Dodatek służbowy</t>
  </si>
  <si>
    <t>Dodatek specjalistyczny/specjalny</t>
  </si>
  <si>
    <t>Dodatek z tytułu posiadania stopnia służbowego</t>
  </si>
  <si>
    <t>Dodatek zadaniowy</t>
  </si>
  <si>
    <t>Nagroda jubileuszowa</t>
  </si>
  <si>
    <t>Nagroda ze specjalnego funduszu nagród</t>
  </si>
  <si>
    <t>Zasiłek na zagospodarowanie</t>
  </si>
  <si>
    <t>Wysokość odprawy emerytalnej i rentowej</t>
  </si>
  <si>
    <t>Odprawa z tytułu rozwiązania stosunku pracy, o których mowa w art.20 ust.2 i art.28 KN</t>
  </si>
  <si>
    <t>inne dodatki wynikające z regulaminu wynagradzania nauczycieli dot. warunków pracy</t>
  </si>
  <si>
    <t>Wynagrodzenia za godziny ponadwymiarowe i godziny doraźnych zastępstw</t>
  </si>
  <si>
    <t>Dodatkowe wynagrodzenie roczne</t>
  </si>
  <si>
    <r>
      <t>Uwagi : W wierszu o treści "</t>
    </r>
    <r>
      <rPr>
        <b/>
        <i/>
        <sz val="9"/>
        <rFont val="Liberation Serif"/>
        <family val="1"/>
        <charset val="238"/>
      </rPr>
      <t>Dodatek z tytułu posiadania stopnia służbowego"</t>
    </r>
    <r>
      <rPr>
        <i/>
        <sz val="9"/>
        <rFont val="Liberation Serif"/>
        <family val="1"/>
        <charset val="238"/>
      </rPr>
      <t xml:space="preserve"> wykazano wynagrodzenia za czas choroby wypłacane przez pracodawcę </t>
    </r>
  </si>
  <si>
    <t>R-m wydatki</t>
  </si>
  <si>
    <t>…….2017</t>
  </si>
  <si>
    <t>Zbiorczo jednostki</t>
  </si>
  <si>
    <t>data sporządzenia</t>
  </si>
  <si>
    <t>kierownik jednostki</t>
  </si>
  <si>
    <t>Poniesione w Powiecie Jeleniogórskim w roku 2017 wydatki na wynagrodzenia nauczycieli</t>
  </si>
  <si>
    <t>Uzyskane średnie wynagrodzenie nauczycieli w Powiecie Jeleniogórskim w 2017 r.</t>
  </si>
  <si>
    <t>FORMULARZ SPRAWOZDAWCZY DLA JST</t>
  </si>
  <si>
    <t>Sprawozdanie zbiorcze z realizacji wysokości średnich wynagrodzeń nauczycieli na poszczególnych stopniach awansu zawodowego w szkołach i placówkach prowadzonych przez jednostki samorządu terytorialnego, z uwzględnieniem wysokości kwoty różnicy, 
o której mowa w art. 30a ust. 2 ustawy Karta Nauczyciela.</t>
  </si>
  <si>
    <t>Nazwa województwa</t>
  </si>
  <si>
    <t>dolnośląskie</t>
  </si>
  <si>
    <t>Adresat:</t>
  </si>
  <si>
    <t>Nazwa powiatu</t>
  </si>
  <si>
    <t>jeleniogórski</t>
  </si>
  <si>
    <t xml:space="preserve">Regionalna Izba Obrachunkowa </t>
  </si>
  <si>
    <t>Nazwa gminy</t>
  </si>
  <si>
    <t/>
  </si>
  <si>
    <t>WK</t>
  </si>
  <si>
    <t>PK</t>
  </si>
  <si>
    <t>GK</t>
  </si>
  <si>
    <t xml:space="preserve">GT </t>
  </si>
  <si>
    <t>od stycznia do sierpnia</t>
  </si>
  <si>
    <t>od września do grudnia</t>
  </si>
  <si>
    <t xml:space="preserve">Rok </t>
  </si>
  <si>
    <r>
      <rPr>
        <sz val="9"/>
        <rFont val="Arial"/>
        <family val="2"/>
        <charset val="238"/>
      </rPr>
      <t xml:space="preserve">liczba miesięcy sprawozdawczych </t>
    </r>
    <r>
      <rPr>
        <b/>
        <sz val="9"/>
        <rFont val="Arial"/>
        <family val="2"/>
        <charset val="238"/>
      </rPr>
      <t>począwszy od stycznia</t>
    </r>
  </si>
  <si>
    <t xml:space="preserve">liczba miesięcy sprawozdawczych </t>
  </si>
  <si>
    <t>kwota bazowa</t>
  </si>
  <si>
    <t>Stopnie awansu zawodowego</t>
  </si>
  <si>
    <t>Wskaźniki wynikające z art. 30 KN</t>
  </si>
  <si>
    <t xml:space="preserve"> Wynagrodzenie średnie </t>
  </si>
  <si>
    <t>Średnioroczne zatrudnienie 
(w etatach)*</t>
  </si>
  <si>
    <t>Minimalne roczne wydatki jakie powinny być poniesione na wynagrodzenia: kol.3 x kol.5 x liczba m-cy sprawozdawczych od stycznia do sierpnia +kol.4x kol.6 x liczba m-cy sprawozdawczych od września do grudnia</t>
  </si>
  <si>
    <t>Faktycznie poniesione wydatki na wynagrodzenia (roczne)**</t>
  </si>
  <si>
    <t>Średnie wynagrodzenie nauczycieli w JST</t>
  </si>
  <si>
    <t>Różnica 
kwota dodatku uzupełniajacego  (kol.8-kol.7) ***</t>
  </si>
  <si>
    <t xml:space="preserve">od 
1 stycznia </t>
  </si>
  <si>
    <t>od 
1 września</t>
  </si>
  <si>
    <t>stażysta</t>
  </si>
  <si>
    <t>kontraktowy</t>
  </si>
  <si>
    <t>mianowany</t>
  </si>
  <si>
    <t>dyplomowany</t>
  </si>
  <si>
    <t xml:space="preserve">* wyliczając średnioroczne zatrudnienie należy uwzględnić: </t>
  </si>
  <si>
    <t xml:space="preserve"> - nauczycieli pełnozatrudnionych </t>
  </si>
  <si>
    <t xml:space="preserve"> - nauczycieli niepełnozatrudnionych w przeliczeniu na  pełne etaty</t>
  </si>
  <si>
    <r>
      <rPr>
        <b/>
        <sz val="9"/>
        <rFont val="Arial"/>
        <family val="2"/>
        <charset val="238"/>
      </rPr>
      <t xml:space="preserve"> - nauczycieli, którzy awansowali w ciągu roku - w obu grupach awansu oddzielnie, </t>
    </r>
    <r>
      <rPr>
        <b/>
        <u/>
        <sz val="9"/>
        <rFont val="Arial"/>
        <family val="2"/>
        <charset val="238"/>
      </rPr>
      <t>proporcjonalnie do czasu pobierania wynagrodzenia na poziomie wynagrodzeń danej grupy</t>
    </r>
    <r>
      <rPr>
        <b/>
        <sz val="9"/>
        <rFont val="Arial"/>
        <family val="2"/>
        <charset val="238"/>
      </rPr>
      <t>,</t>
    </r>
  </si>
  <si>
    <r>
      <rPr>
        <sz val="9"/>
        <rFont val="Arial"/>
        <family val="2"/>
        <charset val="238"/>
      </rPr>
      <t xml:space="preserve">** wyłącznie wynagrodzenia wynikajace z art. 30 ust. 1 KN, </t>
    </r>
    <r>
      <rPr>
        <b/>
        <sz val="9"/>
        <rFont val="Arial"/>
        <family val="2"/>
        <charset val="238"/>
      </rPr>
      <t xml:space="preserve">ponoszone z budżetu JST, </t>
    </r>
    <r>
      <rPr>
        <sz val="9"/>
        <rFont val="Arial"/>
        <family val="2"/>
        <charset val="238"/>
      </rPr>
      <t>bez pochodnych ponoszonych przez pracodawcę</t>
    </r>
  </si>
  <si>
    <t>*** różnica wydatków faktycznie poniesionych na wynagrodzenia i minimalnych wydatków jakie powinny być poniesione na  wynagrodzenia wynikajacych z zapisów art. 30 ust. 1 ustawy Karta Nauczyciela. Liczba ujemna informuje o kwocie dodatku jaki należy wypłacić, liczba dodatnia informuje, że jednostka wypłaciła wynagrodzenia powyżej średniej wynikającej z art. 30 ust.1 KN</t>
  </si>
  <si>
    <t>Placówki zbiorczo</t>
  </si>
  <si>
    <t>Sporządzający (imię, nazwisko)</t>
  </si>
  <si>
    <t>Kierownik jednostki</t>
  </si>
  <si>
    <t>Analiza poniesionych w 2017 roku wydatków na wynagrodzenia nauczycieli w odniesieniu do wysokości średnich wynagrodzeń, o których mowa w art. 30 ust 3 ustawy Karty Nauczyciela oraz średniorocznej struktury zatrudnienia nauczycieli na poszczególnych stopniach awansu zawodowego w Powiecie Jeleniogórskim</t>
  </si>
  <si>
    <t>Gwarantowana przepisem art.. 30 ust 3 ustawy KN wysokość wydatków na wynagrodzenia na średnią liczbę etatów nauczycieli w Powiecie Jeleniogórskim w 2017 r.</t>
  </si>
  <si>
    <t>Kwota różnicy na średni etat nauczyciela w 2017 r w Powiecie Jeleniogórskim  (poz. 3 - 5)*</t>
  </si>
  <si>
    <t>1.</t>
  </si>
  <si>
    <t>Średnia liczba etatów w Powiecie Jeleniogórskim                                od 1 stycznia do 31 sierpnia 2017 r.</t>
  </si>
  <si>
    <t>Średnia liczba etatów w Powiecie Jeleniogórskim                             od 1 września do 31 grudnia 2017 r.</t>
  </si>
  <si>
    <t>2.</t>
  </si>
  <si>
    <t>3.</t>
  </si>
  <si>
    <t>4.</t>
  </si>
  <si>
    <t>5.</t>
  </si>
  <si>
    <t>6.</t>
  </si>
  <si>
    <t>7.</t>
  </si>
  <si>
    <r>
      <t xml:space="preserve">Kwota różnicy między poniesionymi w Powiecie Jeleniogórskim  w 2017 roku  wydatkami na  wynagrodzenia  (poz. 2),                 a  gwarantowaną  przepisem  art. 30 ust 3 ustawy Karta Nauczyciela (poz. 4) wskazuje, że </t>
    </r>
    <r>
      <rPr>
        <b/>
        <sz val="10"/>
        <rFont val="Liberation Serif"/>
        <family val="1"/>
        <charset val="238"/>
      </rPr>
      <t>w Powiecie Jeleniogórskim            w 2017 roku zostały osiągnięte wymagane przepisami ustawy Karta Nauczyciela średnie</t>
    </r>
    <r>
      <rPr>
        <sz val="10"/>
        <rFont val="Liberation Serif"/>
        <family val="1"/>
        <charset val="238"/>
      </rPr>
      <t xml:space="preserve">. W związku z powyższym, </t>
    </r>
    <r>
      <rPr>
        <b/>
        <sz val="10"/>
        <rFont val="Liberation Serif"/>
        <family val="1"/>
        <charset val="238"/>
      </rPr>
      <t>nie występuje potrzeba ustalenia jednorazowego dodatku uzupełniającego dla nauczycieli,</t>
    </r>
    <r>
      <rPr>
        <sz val="10"/>
        <rFont val="Liberation Serif"/>
        <family val="1"/>
        <charset val="238"/>
      </rPr>
      <t xml:space="preserve"> o którym, mowa w art. 30a ust. 3 ustawy Karta Nauczyciela.</t>
    </r>
  </si>
  <si>
    <t>Średnia liczba etatów nauczycieli w Powiecie Jeleniogórskim           w 2017 r., w tym:</t>
  </si>
  <si>
    <t>do uchwały Nr 194/603/18</t>
  </si>
  <si>
    <t>z dnia 18 stycznia 2018 r.</t>
  </si>
</sst>
</file>

<file path=xl/styles.xml><?xml version="1.0" encoding="utf-8"?>
<styleSheet xmlns="http://schemas.openxmlformats.org/spreadsheetml/2006/main">
  <numFmts count="3">
    <numFmt numFmtId="164" formatCode="d/mm/yyyy"/>
    <numFmt numFmtId="165" formatCode="00"/>
    <numFmt numFmtId="166" formatCode="#,##0.00_ ;[Red]\-#,##0.00\ "/>
  </numFmts>
  <fonts count="35">
    <font>
      <sz val="10"/>
      <name val="Arial"/>
      <family val="2"/>
      <charset val="238"/>
    </font>
    <font>
      <sz val="10"/>
      <name val="Arial"/>
      <family val="2"/>
      <charset val="238"/>
    </font>
    <font>
      <b/>
      <sz val="10"/>
      <name val="Arial"/>
      <family val="2"/>
      <charset val="238"/>
    </font>
    <font>
      <b/>
      <sz val="14"/>
      <name val="Liberation Serif"/>
      <family val="1"/>
      <charset val="238"/>
    </font>
    <font>
      <sz val="10"/>
      <name val="Liberation Serif"/>
      <family val="1"/>
      <charset val="238"/>
    </font>
    <font>
      <i/>
      <sz val="10"/>
      <name val="Liberation Serif"/>
      <family val="1"/>
      <charset val="238"/>
    </font>
    <font>
      <b/>
      <sz val="10"/>
      <name val="Liberation Serif"/>
      <family val="1"/>
      <charset val="238"/>
    </font>
    <font>
      <sz val="8"/>
      <name val="Liberation Serif"/>
      <family val="1"/>
      <charset val="238"/>
    </font>
    <font>
      <b/>
      <sz val="11"/>
      <name val="Liberation Serif"/>
      <family val="1"/>
      <charset val="238"/>
    </font>
    <font>
      <b/>
      <sz val="12"/>
      <name val="Liberation Serif"/>
      <family val="1"/>
      <charset val="238"/>
    </font>
    <font>
      <sz val="9"/>
      <name val="Liberation Serif"/>
      <family val="1"/>
      <charset val="238"/>
    </font>
    <font>
      <b/>
      <u/>
      <sz val="9"/>
      <name val="Liberation Serif"/>
      <family val="1"/>
      <charset val="238"/>
    </font>
    <font>
      <b/>
      <sz val="9"/>
      <name val="Liberation Serif"/>
      <family val="1"/>
      <charset val="238"/>
    </font>
    <font>
      <sz val="10"/>
      <color indexed="9"/>
      <name val="Liberation Serif"/>
      <family val="1"/>
      <charset val="238"/>
    </font>
    <font>
      <b/>
      <sz val="10"/>
      <color rgb="FFFF0000"/>
      <name val="Arial"/>
      <family val="2"/>
      <charset val="238"/>
    </font>
    <font>
      <i/>
      <sz val="9"/>
      <name val="Liberation Serif"/>
      <family val="1"/>
      <charset val="238"/>
    </font>
    <font>
      <b/>
      <i/>
      <sz val="9"/>
      <name val="Liberation Serif"/>
      <family val="1"/>
      <charset val="238"/>
    </font>
    <font>
      <b/>
      <sz val="12"/>
      <name val="Arial"/>
      <family val="2"/>
      <charset val="238"/>
    </font>
    <font>
      <i/>
      <sz val="10"/>
      <name val="Arial"/>
      <family val="2"/>
      <charset val="238"/>
    </font>
    <font>
      <b/>
      <sz val="14"/>
      <name val="Arial"/>
      <family val="2"/>
      <charset val="238"/>
    </font>
    <font>
      <b/>
      <sz val="12"/>
      <color indexed="8"/>
      <name val="Czcionka tekstu podstawowego"/>
      <charset val="238"/>
    </font>
    <font>
      <sz val="10"/>
      <name val="Arial CE"/>
      <family val="2"/>
      <charset val="238"/>
    </font>
    <font>
      <b/>
      <sz val="10"/>
      <name val="Arial CE"/>
      <family val="2"/>
      <charset val="238"/>
    </font>
    <font>
      <i/>
      <sz val="10"/>
      <name val="Arial CE"/>
      <family val="2"/>
      <charset val="238"/>
    </font>
    <font>
      <b/>
      <sz val="10"/>
      <color indexed="8"/>
      <name val="Czcionka tekstu podstawowego"/>
      <charset val="238"/>
    </font>
    <font>
      <b/>
      <sz val="10"/>
      <color indexed="12"/>
      <name val="Arial CE"/>
      <family val="2"/>
      <charset val="238"/>
    </font>
    <font>
      <b/>
      <sz val="10"/>
      <color indexed="10"/>
      <name val="Arial CE"/>
      <family val="2"/>
      <charset val="238"/>
    </font>
    <font>
      <b/>
      <sz val="9"/>
      <color indexed="10"/>
      <name val="Arial CE"/>
      <family val="2"/>
      <charset val="238"/>
    </font>
    <font>
      <sz val="8"/>
      <name val="Arial"/>
      <family val="2"/>
      <charset val="238"/>
    </font>
    <font>
      <sz val="9"/>
      <name val="Arial"/>
      <family val="2"/>
      <charset val="238"/>
    </font>
    <font>
      <b/>
      <sz val="9"/>
      <name val="Arial"/>
      <family val="2"/>
      <charset val="238"/>
    </font>
    <font>
      <b/>
      <sz val="8"/>
      <name val="Arial"/>
      <family val="2"/>
      <charset val="238"/>
    </font>
    <font>
      <b/>
      <u/>
      <sz val="9"/>
      <name val="Arial"/>
      <family val="2"/>
      <charset val="238"/>
    </font>
    <font>
      <sz val="6"/>
      <name val="Liberation Serif"/>
      <family val="1"/>
      <charset val="238"/>
    </font>
    <font>
      <sz val="6"/>
      <name val="Arial"/>
      <family val="2"/>
      <charset val="238"/>
    </font>
  </fonts>
  <fills count="6">
    <fill>
      <patternFill patternType="none"/>
    </fill>
    <fill>
      <patternFill patternType="gray125"/>
    </fill>
    <fill>
      <patternFill patternType="solid">
        <fgColor indexed="44"/>
        <bgColor indexed="31"/>
      </patternFill>
    </fill>
    <fill>
      <patternFill patternType="solid">
        <fgColor theme="0" tint="-0.14999847407452621"/>
        <bgColor indexed="64"/>
      </patternFill>
    </fill>
    <fill>
      <patternFill patternType="solid">
        <fgColor indexed="9"/>
        <bgColor indexed="26"/>
      </patternFill>
    </fill>
    <fill>
      <patternFill patternType="solid">
        <fgColor indexed="27"/>
        <bgColor indexed="41"/>
      </patternFill>
    </fill>
  </fills>
  <borders count="44">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style="thin">
        <color indexed="8"/>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medium">
        <color indexed="8"/>
      </left>
      <right style="medium">
        <color indexed="8"/>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medium">
        <color indexed="8"/>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style="medium">
        <color indexed="8"/>
      </right>
      <top style="thin">
        <color indexed="8"/>
      </top>
      <bottom style="medium">
        <color indexed="8"/>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right/>
      <top/>
      <bottom style="thin">
        <color indexed="8"/>
      </bottom>
      <diagonal/>
    </border>
    <border>
      <left style="medium">
        <color indexed="8"/>
      </left>
      <right style="medium">
        <color indexed="8"/>
      </right>
      <top style="medium">
        <color indexed="8"/>
      </top>
      <bottom style="thin">
        <color indexed="8"/>
      </bottom>
      <diagonal/>
    </border>
    <border>
      <left/>
      <right/>
      <top style="medium">
        <color indexed="8"/>
      </top>
      <bottom style="thin">
        <color indexed="8"/>
      </bottom>
      <diagonal/>
    </border>
    <border>
      <left style="medium">
        <color indexed="8"/>
      </left>
      <right/>
      <top style="medium">
        <color indexed="8"/>
      </top>
      <bottom style="thin">
        <color indexed="8"/>
      </bottom>
      <diagonal/>
    </border>
    <border>
      <left style="medium">
        <color indexed="64"/>
      </left>
      <right style="medium">
        <color indexed="64"/>
      </right>
      <top style="medium">
        <color indexed="64"/>
      </top>
      <bottom style="thin">
        <color indexed="8"/>
      </bottom>
      <diagonal/>
    </border>
    <border>
      <left style="thin">
        <color indexed="8"/>
      </left>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64"/>
      </left>
      <right style="medium">
        <color indexed="64"/>
      </right>
      <top style="thin">
        <color indexed="8"/>
      </top>
      <bottom style="thin">
        <color indexed="8"/>
      </bottom>
      <diagonal/>
    </border>
    <border>
      <left style="medium">
        <color indexed="8"/>
      </left>
      <right style="medium">
        <color indexed="8"/>
      </right>
      <top style="thin">
        <color indexed="8"/>
      </top>
      <bottom/>
      <diagonal/>
    </border>
    <border>
      <left style="thin">
        <color indexed="8"/>
      </left>
      <right/>
      <top style="thin">
        <color indexed="8"/>
      </top>
      <bottom/>
      <diagonal/>
    </border>
    <border>
      <left style="medium">
        <color indexed="8"/>
      </left>
      <right style="thin">
        <color indexed="8"/>
      </right>
      <top style="thin">
        <color indexed="8"/>
      </top>
      <bottom/>
      <diagonal/>
    </border>
    <border>
      <left style="medium">
        <color indexed="64"/>
      </left>
      <right style="medium">
        <color indexed="64"/>
      </right>
      <top style="thin">
        <color indexed="8"/>
      </top>
      <bottom/>
      <diagonal/>
    </border>
    <border>
      <left/>
      <right style="medium">
        <color indexed="8"/>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64"/>
      </left>
      <right style="medium">
        <color indexed="64"/>
      </right>
      <top style="medium">
        <color indexed="8"/>
      </top>
      <bottom style="thin">
        <color indexed="8"/>
      </bottom>
      <diagonal/>
    </border>
    <border>
      <left/>
      <right style="medium">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right style="medium">
        <color indexed="8"/>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64"/>
      </left>
      <right style="medium">
        <color indexed="64"/>
      </right>
      <top style="thin">
        <color indexed="8"/>
      </top>
      <bottom style="medium">
        <color indexed="64"/>
      </bottom>
      <diagonal/>
    </border>
    <border>
      <left/>
      <right/>
      <top/>
      <bottom style="hair">
        <color indexed="8"/>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Border="0" applyAlignment="0" applyProtection="0"/>
  </cellStyleXfs>
  <cellXfs count="185">
    <xf numFmtId="0" fontId="0" fillId="0" borderId="0" xfId="0"/>
    <xf numFmtId="0" fontId="2" fillId="0" borderId="0" xfId="0" applyFont="1"/>
    <xf numFmtId="0" fontId="3" fillId="0" borderId="0" xfId="0" applyFont="1" applyProtection="1">
      <protection hidden="1"/>
    </xf>
    <xf numFmtId="0" fontId="4" fillId="0" borderId="0" xfId="0" applyFont="1"/>
    <xf numFmtId="0" fontId="5" fillId="0" borderId="0" xfId="0" applyFont="1" applyAlignment="1">
      <alignment horizontal="right"/>
    </xf>
    <xf numFmtId="0" fontId="4" fillId="0" borderId="0" xfId="0" applyFont="1" applyAlignment="1">
      <alignment horizontal="center"/>
    </xf>
    <xf numFmtId="0" fontId="3" fillId="0" borderId="0" xfId="0" applyFont="1"/>
    <xf numFmtId="0" fontId="6" fillId="0" borderId="0" xfId="0" applyFont="1"/>
    <xf numFmtId="0" fontId="7" fillId="0" borderId="0" xfId="0" applyFont="1"/>
    <xf numFmtId="0" fontId="4" fillId="0" borderId="0" xfId="0" applyFont="1" applyProtection="1">
      <protection hidden="1"/>
    </xf>
    <xf numFmtId="0" fontId="5" fillId="0" borderId="0" xfId="0" applyFont="1" applyAlignment="1" applyProtection="1">
      <alignment horizontal="right"/>
      <protection hidden="1"/>
    </xf>
    <xf numFmtId="0" fontId="4" fillId="0" borderId="0" xfId="0" applyFont="1" applyAlignment="1" applyProtection="1">
      <alignment horizontal="left"/>
      <protection hidden="1"/>
    </xf>
    <xf numFmtId="0" fontId="4" fillId="0" borderId="0" xfId="0" applyFont="1" applyFill="1" applyBorder="1" applyAlignment="1">
      <alignment horizontal="left"/>
    </xf>
    <xf numFmtId="0" fontId="8" fillId="0" borderId="0" xfId="0" applyFont="1" applyFill="1" applyBorder="1" applyAlignment="1">
      <alignment horizontal="center" wrapText="1"/>
    </xf>
    <xf numFmtId="0" fontId="8" fillId="0" borderId="3" xfId="0" applyFont="1" applyFill="1" applyBorder="1" applyAlignment="1">
      <alignment horizontal="center" wrapText="1"/>
    </xf>
    <xf numFmtId="0" fontId="4" fillId="0" borderId="3" xfId="0" applyFont="1" applyBorder="1"/>
    <xf numFmtId="0" fontId="4" fillId="0" borderId="3" xfId="0" applyFont="1" applyBorder="1" applyAlignment="1">
      <alignment horizontal="center"/>
    </xf>
    <xf numFmtId="0" fontId="9" fillId="0" borderId="0" xfId="0" applyFont="1" applyProtection="1">
      <protection hidden="1"/>
    </xf>
    <xf numFmtId="0" fontId="4" fillId="0" borderId="0" xfId="0" applyFont="1" applyBorder="1" applyAlignment="1" applyProtection="1">
      <alignment horizontal="right"/>
      <protection hidden="1"/>
    </xf>
    <xf numFmtId="0" fontId="4" fillId="3" borderId="1" xfId="0" applyFont="1" applyFill="1" applyBorder="1"/>
    <xf numFmtId="0" fontId="10" fillId="3" borderId="1" xfId="0" applyFont="1" applyFill="1" applyBorder="1" applyAlignment="1" applyProtection="1">
      <alignment horizontal="center" wrapText="1"/>
      <protection hidden="1"/>
    </xf>
    <xf numFmtId="0" fontId="4" fillId="4" borderId="1" xfId="0" applyFont="1" applyFill="1" applyBorder="1" applyProtection="1">
      <protection locked="0" hidden="1"/>
    </xf>
    <xf numFmtId="4" fontId="4" fillId="0" borderId="1" xfId="0" applyNumberFormat="1" applyFont="1" applyBorder="1" applyProtection="1">
      <protection hidden="1"/>
    </xf>
    <xf numFmtId="0" fontId="13" fillId="0" borderId="1" xfId="0" applyFont="1" applyBorder="1"/>
    <xf numFmtId="0" fontId="4" fillId="0" borderId="1" xfId="0" applyFont="1" applyBorder="1"/>
    <xf numFmtId="4" fontId="6" fillId="0" borderId="1" xfId="0" applyNumberFormat="1" applyFont="1" applyBorder="1" applyAlignment="1">
      <alignment horizontal="center"/>
    </xf>
    <xf numFmtId="0" fontId="4" fillId="0" borderId="1" xfId="0" applyFont="1" applyFill="1" applyBorder="1" applyProtection="1">
      <protection locked="0" hidden="1"/>
    </xf>
    <xf numFmtId="4" fontId="0" fillId="0" borderId="0" xfId="0" applyNumberFormat="1" applyFont="1"/>
    <xf numFmtId="4" fontId="0" fillId="0" borderId="0" xfId="0" applyNumberFormat="1"/>
    <xf numFmtId="0" fontId="4" fillId="3" borderId="1" xfId="0" applyFont="1" applyFill="1" applyBorder="1" applyProtection="1">
      <protection hidden="1"/>
    </xf>
    <xf numFmtId="4" fontId="6" fillId="3" borderId="1" xfId="0" applyNumberFormat="1" applyFont="1" applyFill="1" applyBorder="1" applyAlignment="1" applyProtection="1">
      <alignment horizontal="center"/>
      <protection hidden="1"/>
    </xf>
    <xf numFmtId="0" fontId="13" fillId="3" borderId="1" xfId="0" applyFont="1" applyFill="1" applyBorder="1"/>
    <xf numFmtId="0" fontId="6" fillId="3" borderId="1" xfId="0" applyFont="1" applyFill="1" applyBorder="1"/>
    <xf numFmtId="2" fontId="14" fillId="0" borderId="0" xfId="0" applyNumberFormat="1" applyFont="1"/>
    <xf numFmtId="2" fontId="2" fillId="0" borderId="0" xfId="0" applyNumberFormat="1" applyFont="1"/>
    <xf numFmtId="0" fontId="6" fillId="3" borderId="1" xfId="0" applyFont="1" applyFill="1" applyBorder="1" applyProtection="1">
      <protection hidden="1"/>
    </xf>
    <xf numFmtId="0" fontId="6" fillId="0" borderId="0" xfId="0" applyFont="1" applyFill="1" applyBorder="1" applyProtection="1">
      <protection hidden="1"/>
    </xf>
    <xf numFmtId="4" fontId="6" fillId="0" borderId="0" xfId="0" applyNumberFormat="1" applyFont="1" applyBorder="1" applyAlignment="1" applyProtection="1">
      <alignment horizontal="center" vertical="center" wrapText="1"/>
      <protection hidden="1"/>
    </xf>
    <xf numFmtId="0" fontId="13" fillId="0" borderId="0" xfId="0" applyFont="1"/>
    <xf numFmtId="4" fontId="4" fillId="0" borderId="0" xfId="0" applyNumberFormat="1" applyFont="1"/>
    <xf numFmtId="4" fontId="4" fillId="0" borderId="7" xfId="0" applyNumberFormat="1" applyFont="1" applyBorder="1"/>
    <xf numFmtId="0" fontId="4" fillId="0" borderId="0" xfId="0" applyFont="1" applyFill="1" applyBorder="1"/>
    <xf numFmtId="0" fontId="6" fillId="0" borderId="0" xfId="0" applyFont="1" applyAlignment="1">
      <alignment horizontal="left" vertical="center" wrapText="1"/>
    </xf>
    <xf numFmtId="0" fontId="6" fillId="3" borderId="1" xfId="0" applyFont="1" applyFill="1" applyBorder="1" applyAlignment="1">
      <alignment horizontal="center"/>
    </xf>
    <xf numFmtId="0" fontId="12" fillId="3" borderId="1" xfId="0" applyFont="1" applyFill="1" applyBorder="1" applyAlignment="1" applyProtection="1">
      <alignment horizontal="center" wrapText="1"/>
      <protection hidden="1"/>
    </xf>
    <xf numFmtId="0" fontId="6" fillId="0" borderId="1" xfId="0" applyFont="1" applyFill="1" applyBorder="1" applyAlignment="1" applyProtection="1">
      <alignment horizontal="left" vertical="center" wrapText="1"/>
      <protection hidden="1"/>
    </xf>
    <xf numFmtId="4" fontId="4" fillId="0" borderId="1" xfId="0" applyNumberFormat="1" applyFont="1" applyFill="1" applyBorder="1" applyAlignment="1" applyProtection="1">
      <alignment vertical="center"/>
      <protection hidden="1"/>
    </xf>
    <xf numFmtId="0" fontId="6" fillId="0" borderId="1" xfId="0" applyFont="1" applyFill="1" applyBorder="1" applyAlignment="1"/>
    <xf numFmtId="4" fontId="9" fillId="0" borderId="1" xfId="0" applyNumberFormat="1" applyFont="1" applyFill="1" applyBorder="1" applyAlignment="1">
      <alignment vertical="center"/>
    </xf>
    <xf numFmtId="0" fontId="4" fillId="0" borderId="1" xfId="0" applyFont="1" applyFill="1" applyBorder="1" applyAlignment="1" applyProtection="1">
      <alignment vertical="center" wrapText="1"/>
      <protection hidden="1"/>
    </xf>
    <xf numFmtId="4" fontId="4" fillId="0" borderId="1" xfId="0" applyNumberFormat="1" applyFont="1" applyFill="1" applyBorder="1" applyAlignment="1"/>
    <xf numFmtId="4" fontId="4" fillId="0" borderId="1" xfId="0" applyNumberFormat="1" applyFont="1" applyFill="1" applyBorder="1" applyAlignment="1">
      <alignment vertical="center"/>
    </xf>
    <xf numFmtId="0" fontId="4" fillId="4" borderId="8" xfId="0" applyFont="1" applyFill="1" applyBorder="1" applyAlignment="1" applyProtection="1">
      <alignment horizontal="left" vertical="center" wrapText="1"/>
      <protection hidden="1"/>
    </xf>
    <xf numFmtId="4" fontId="4" fillId="0" borderId="9" xfId="0" applyNumberFormat="1" applyFont="1" applyBorder="1" applyAlignment="1" applyProtection="1">
      <alignment vertical="center"/>
      <protection hidden="1"/>
    </xf>
    <xf numFmtId="4" fontId="4" fillId="0" borderId="10" xfId="0" applyNumberFormat="1" applyFont="1" applyBorder="1" applyAlignment="1" applyProtection="1">
      <alignment vertical="center"/>
      <protection hidden="1"/>
    </xf>
    <xf numFmtId="4" fontId="4" fillId="0" borderId="11" xfId="0" applyNumberFormat="1" applyFont="1" applyBorder="1" applyAlignment="1" applyProtection="1">
      <alignment vertical="center"/>
      <protection hidden="1"/>
    </xf>
    <xf numFmtId="3" fontId="4" fillId="0" borderId="10" xfId="0" applyNumberFormat="1" applyFont="1" applyBorder="1" applyAlignment="1">
      <alignment horizontal="center"/>
    </xf>
    <xf numFmtId="0" fontId="4" fillId="4" borderId="12" xfId="0" applyFont="1" applyFill="1" applyBorder="1" applyAlignment="1" applyProtection="1">
      <alignment horizontal="left" vertical="center" wrapText="1"/>
      <protection hidden="1"/>
    </xf>
    <xf numFmtId="4" fontId="4" fillId="0" borderId="13" xfId="0" applyNumberFormat="1" applyFont="1" applyBorder="1" applyAlignment="1" applyProtection="1">
      <alignment vertical="center"/>
      <protection hidden="1"/>
    </xf>
    <xf numFmtId="3" fontId="4" fillId="0" borderId="2" xfId="0" applyNumberFormat="1" applyFont="1" applyBorder="1" applyAlignment="1">
      <alignment horizontal="center"/>
    </xf>
    <xf numFmtId="4" fontId="6" fillId="0" borderId="0" xfId="0" applyNumberFormat="1" applyFont="1"/>
    <xf numFmtId="0" fontId="4" fillId="4" borderId="14" xfId="0" applyFont="1" applyFill="1" applyBorder="1" applyAlignment="1" applyProtection="1">
      <alignment horizontal="left" vertical="center" wrapText="1"/>
      <protection hidden="1"/>
    </xf>
    <xf numFmtId="164" fontId="4" fillId="4" borderId="0" xfId="0" applyNumberFormat="1" applyFont="1" applyFill="1" applyBorder="1" applyAlignment="1" applyProtection="1">
      <alignment horizontal="center" vertical="center" wrapText="1"/>
      <protection locked="0"/>
    </xf>
    <xf numFmtId="0" fontId="4" fillId="0" borderId="0" xfId="0" applyFont="1" applyProtection="1">
      <protection locked="0"/>
    </xf>
    <xf numFmtId="0" fontId="4" fillId="0" borderId="0" xfId="0" applyFont="1" applyAlignment="1" applyProtection="1">
      <alignment horizontal="center"/>
      <protection hidden="1"/>
    </xf>
    <xf numFmtId="0" fontId="17" fillId="0" borderId="0" xfId="0" applyFont="1"/>
    <xf numFmtId="0" fontId="18" fillId="0" borderId="0" xfId="0" applyFont="1" applyAlignment="1">
      <alignment horizontal="right"/>
    </xf>
    <xf numFmtId="0" fontId="19" fillId="0" borderId="0" xfId="0" applyFont="1"/>
    <xf numFmtId="0" fontId="18" fillId="0" borderId="0" xfId="0" applyFont="1"/>
    <xf numFmtId="0" fontId="21" fillId="0" borderId="15" xfId="0" applyFont="1" applyBorder="1" applyAlignment="1" applyProtection="1">
      <alignment horizontal="right"/>
      <protection hidden="1"/>
    </xf>
    <xf numFmtId="0" fontId="22" fillId="0" borderId="16" xfId="0" applyFont="1" applyFill="1" applyBorder="1" applyAlignment="1" applyProtection="1">
      <protection hidden="1"/>
    </xf>
    <xf numFmtId="0" fontId="0" fillId="0" borderId="16" xfId="0" applyFont="1" applyBorder="1"/>
    <xf numFmtId="0" fontId="23" fillId="0" borderId="16" xfId="0" applyFont="1" applyFill="1" applyBorder="1" applyAlignment="1" applyProtection="1">
      <alignment horizontal="left"/>
      <protection hidden="1"/>
    </xf>
    <xf numFmtId="0" fontId="24" fillId="0" borderId="16" xfId="0" applyFont="1" applyBorder="1" applyAlignment="1">
      <alignment horizontal="center" vertical="center" wrapText="1"/>
    </xf>
    <xf numFmtId="0" fontId="24" fillId="0" borderId="17" xfId="0" applyFont="1" applyBorder="1" applyAlignment="1">
      <alignment horizontal="center" vertical="center" wrapText="1"/>
    </xf>
    <xf numFmtId="0" fontId="0" fillId="0" borderId="0" xfId="0" applyFont="1"/>
    <xf numFmtId="0" fontId="21" fillId="0" borderId="18" xfId="0" applyFont="1" applyBorder="1" applyAlignment="1" applyProtection="1">
      <alignment horizontal="right"/>
      <protection hidden="1"/>
    </xf>
    <xf numFmtId="0" fontId="22" fillId="0" borderId="0" xfId="0" applyFont="1" applyFill="1" applyBorder="1" applyAlignment="1" applyProtection="1">
      <protection hidden="1"/>
    </xf>
    <xf numFmtId="0" fontId="0" fillId="0" borderId="0" xfId="0" applyFont="1" applyBorder="1"/>
    <xf numFmtId="0" fontId="23" fillId="0" borderId="0" xfId="0" applyFont="1" applyFill="1" applyBorder="1" applyAlignment="1" applyProtection="1">
      <alignment horizontal="left"/>
      <protection hidden="1"/>
    </xf>
    <xf numFmtId="0" fontId="24" fillId="0" borderId="0" xfId="0" applyFont="1" applyBorder="1" applyAlignment="1">
      <alignment horizontal="center" vertical="center" wrapText="1"/>
    </xf>
    <xf numFmtId="0" fontId="24" fillId="0" borderId="19" xfId="0" applyFont="1" applyBorder="1" applyAlignment="1">
      <alignment horizontal="center" vertical="center" wrapText="1"/>
    </xf>
    <xf numFmtId="0" fontId="21" fillId="0" borderId="10" xfId="0" applyFont="1" applyBorder="1" applyAlignment="1" applyProtection="1">
      <alignment horizontal="right"/>
      <protection hidden="1"/>
    </xf>
    <xf numFmtId="0" fontId="22" fillId="0" borderId="20" xfId="0" applyFont="1" applyFill="1" applyBorder="1" applyAlignment="1" applyProtection="1">
      <protection hidden="1"/>
    </xf>
    <xf numFmtId="0" fontId="0" fillId="0" borderId="20" xfId="0" applyFont="1" applyBorder="1"/>
    <xf numFmtId="0" fontId="24" fillId="0" borderId="9" xfId="0" applyFont="1" applyBorder="1" applyAlignment="1">
      <alignment horizontal="center" vertical="center" wrapText="1"/>
    </xf>
    <xf numFmtId="0" fontId="0" fillId="0" borderId="10" xfId="0" applyFont="1" applyBorder="1" applyAlignment="1">
      <alignment horizontal="center" vertical="center"/>
    </xf>
    <xf numFmtId="0" fontId="23" fillId="0" borderId="10" xfId="0" applyFont="1" applyFill="1" applyBorder="1" applyAlignment="1" applyProtection="1">
      <alignment horizontal="center" vertical="center"/>
      <protection hidden="1"/>
    </xf>
    <xf numFmtId="0" fontId="21" fillId="0" borderId="10" xfId="0" applyFont="1" applyBorder="1" applyAlignment="1" applyProtection="1">
      <alignment horizontal="center" vertical="center"/>
      <protection hidden="1"/>
    </xf>
    <xf numFmtId="0" fontId="24" fillId="0" borderId="0" xfId="0" applyFont="1" applyAlignment="1">
      <alignment horizontal="center" vertical="center" wrapText="1"/>
    </xf>
    <xf numFmtId="165" fontId="25" fillId="5" borderId="2" xfId="0" applyNumberFormat="1" applyFont="1" applyFill="1" applyBorder="1" applyAlignment="1" applyProtection="1">
      <alignment horizontal="center" vertical="center"/>
      <protection locked="0"/>
    </xf>
    <xf numFmtId="0" fontId="25" fillId="5"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right" vertical="center"/>
      <protection hidden="1"/>
    </xf>
    <xf numFmtId="0" fontId="27" fillId="0" borderId="0" xfId="0" applyFont="1" applyFill="1" applyBorder="1" applyAlignment="1" applyProtection="1">
      <alignment horizontal="center" vertical="center"/>
      <protection hidden="1"/>
    </xf>
    <xf numFmtId="0" fontId="28" fillId="0" borderId="0" xfId="0" applyFont="1" applyBorder="1" applyAlignment="1">
      <alignment wrapText="1"/>
    </xf>
    <xf numFmtId="0" fontId="2" fillId="0" borderId="0" xfId="0" applyFont="1" applyAlignment="1">
      <alignment horizontal="right" vertical="center"/>
    </xf>
    <xf numFmtId="0" fontId="2" fillId="2" borderId="2" xfId="0" applyFont="1" applyFill="1" applyBorder="1" applyAlignment="1" applyProtection="1">
      <alignment horizontal="center" vertical="center"/>
      <protection locked="0"/>
    </xf>
    <xf numFmtId="0" fontId="0" fillId="0" borderId="0" xfId="0" applyFont="1" applyAlignment="1">
      <alignment vertical="center"/>
    </xf>
    <xf numFmtId="0" fontId="28" fillId="0" borderId="0" xfId="0" applyFont="1" applyBorder="1" applyAlignment="1">
      <alignment horizontal="right" vertical="center" wrapText="1"/>
    </xf>
    <xf numFmtId="3" fontId="2" fillId="0" borderId="2" xfId="0" applyNumberFormat="1" applyFont="1" applyFill="1" applyBorder="1" applyAlignment="1" applyProtection="1">
      <alignment horizontal="center" vertical="center"/>
    </xf>
    <xf numFmtId="0" fontId="0" fillId="0" borderId="0" xfId="0" applyFont="1" applyBorder="1" applyAlignment="1">
      <alignment vertical="center"/>
    </xf>
    <xf numFmtId="0" fontId="0" fillId="0" borderId="0" xfId="0" applyFont="1" applyBorder="1" applyAlignment="1">
      <alignment horizontal="right" vertical="center"/>
    </xf>
    <xf numFmtId="4" fontId="2" fillId="2" borderId="2" xfId="0" applyNumberFormat="1" applyFont="1" applyFill="1" applyBorder="1" applyAlignment="1" applyProtection="1">
      <alignment horizontal="center" vertical="center"/>
      <protection locked="0"/>
    </xf>
    <xf numFmtId="0" fontId="0" fillId="0" borderId="0" xfId="0" applyFont="1" applyAlignment="1">
      <alignment horizontal="center" vertical="center" wrapText="1"/>
    </xf>
    <xf numFmtId="0" fontId="2" fillId="0" borderId="1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9" fillId="0" borderId="28"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29" xfId="0" applyFont="1" applyBorder="1" applyAlignment="1">
      <alignment horizontal="center" vertical="center" wrapText="1"/>
    </xf>
    <xf numFmtId="0" fontId="29" fillId="0" borderId="30" xfId="0" applyFont="1" applyBorder="1" applyAlignment="1">
      <alignment horizontal="center" vertical="center" wrapText="1"/>
    </xf>
    <xf numFmtId="0" fontId="29" fillId="0" borderId="31" xfId="0" applyFont="1" applyBorder="1" applyAlignment="1">
      <alignment horizontal="center" vertical="center" wrapText="1"/>
    </xf>
    <xf numFmtId="0" fontId="29" fillId="0" borderId="16" xfId="0" applyFont="1" applyBorder="1" applyAlignment="1">
      <alignment horizontal="center" vertical="center" wrapText="1"/>
    </xf>
    <xf numFmtId="0" fontId="0" fillId="0" borderId="0" xfId="0" applyAlignment="1">
      <alignment horizontal="center" vertical="center" wrapText="1"/>
    </xf>
    <xf numFmtId="0" fontId="0" fillId="0" borderId="21" xfId="0" applyFont="1" applyBorder="1"/>
    <xf numFmtId="9" fontId="0" fillId="0" borderId="32" xfId="1" applyFont="1" applyFill="1" applyBorder="1" applyAlignment="1" applyProtection="1">
      <alignment horizontal="center"/>
    </xf>
    <xf numFmtId="4" fontId="0" fillId="0" borderId="33" xfId="0" applyNumberFormat="1" applyBorder="1"/>
    <xf numFmtId="4" fontId="0" fillId="0" borderId="34" xfId="0" applyNumberFormat="1" applyBorder="1"/>
    <xf numFmtId="4" fontId="0" fillId="2" borderId="33" xfId="0" applyNumberFormat="1" applyFont="1" applyFill="1" applyBorder="1" applyProtection="1">
      <protection locked="0"/>
    </xf>
    <xf numFmtId="4" fontId="0" fillId="2" borderId="22" xfId="0" applyNumberFormat="1" applyFont="1" applyFill="1" applyBorder="1" applyProtection="1">
      <protection locked="0"/>
    </xf>
    <xf numFmtId="4" fontId="0" fillId="0" borderId="35" xfId="0" applyNumberFormat="1" applyBorder="1"/>
    <xf numFmtId="4" fontId="0" fillId="2" borderId="32" xfId="0" applyNumberFormat="1" applyFont="1" applyFill="1" applyBorder="1" applyProtection="1">
      <protection locked="0"/>
    </xf>
    <xf numFmtId="4" fontId="0" fillId="0" borderId="32" xfId="0" applyNumberFormat="1" applyFont="1" applyFill="1" applyBorder="1"/>
    <xf numFmtId="166" fontId="2" fillId="0" borderId="32" xfId="0" applyNumberFormat="1" applyFont="1" applyBorder="1"/>
    <xf numFmtId="0" fontId="0" fillId="0" borderId="12" xfId="0" applyFont="1" applyBorder="1"/>
    <xf numFmtId="9" fontId="0" fillId="0" borderId="36" xfId="1" applyFont="1" applyFill="1" applyBorder="1" applyAlignment="1" applyProtection="1">
      <alignment horizontal="center"/>
    </xf>
    <xf numFmtId="4" fontId="0" fillId="0" borderId="13" xfId="0" applyNumberFormat="1" applyBorder="1"/>
    <xf numFmtId="4" fontId="0" fillId="0" borderId="37" xfId="0" applyNumberFormat="1" applyBorder="1"/>
    <xf numFmtId="4" fontId="0" fillId="0" borderId="27" xfId="0" applyNumberFormat="1" applyBorder="1"/>
    <xf numFmtId="4" fontId="0" fillId="2" borderId="36" xfId="0" applyNumberFormat="1" applyFont="1" applyFill="1" applyBorder="1" applyProtection="1">
      <protection locked="0"/>
    </xf>
    <xf numFmtId="4" fontId="0" fillId="0" borderId="36" xfId="0" applyNumberFormat="1" applyFont="1" applyFill="1" applyBorder="1"/>
    <xf numFmtId="166" fontId="2" fillId="0" borderId="36" xfId="0" applyNumberFormat="1" applyFont="1" applyBorder="1"/>
    <xf numFmtId="0" fontId="0" fillId="0" borderId="14" xfId="0" applyFont="1" applyBorder="1"/>
    <xf numFmtId="9" fontId="0" fillId="0" borderId="38" xfId="1" applyFont="1" applyFill="1" applyBorder="1" applyAlignment="1" applyProtection="1">
      <alignment horizontal="center"/>
    </xf>
    <xf numFmtId="4" fontId="0" fillId="0" borderId="39" xfId="0" applyNumberFormat="1" applyBorder="1"/>
    <xf numFmtId="4" fontId="0" fillId="0" borderId="40" xfId="0" applyNumberFormat="1" applyBorder="1"/>
    <xf numFmtId="4" fontId="0" fillId="0" borderId="41" xfId="0" applyNumberFormat="1" applyBorder="1"/>
    <xf numFmtId="4" fontId="0" fillId="2" borderId="38" xfId="0" applyNumberFormat="1" applyFont="1" applyFill="1" applyBorder="1" applyProtection="1">
      <protection locked="0"/>
    </xf>
    <xf numFmtId="4" fontId="0" fillId="0" borderId="38" xfId="0" applyNumberFormat="1" applyFont="1" applyFill="1" applyBorder="1"/>
    <xf numFmtId="166" fontId="2" fillId="0" borderId="38" xfId="0" applyNumberFormat="1" applyFont="1" applyBorder="1"/>
    <xf numFmtId="0" fontId="29" fillId="0" borderId="0" xfId="0" applyFont="1"/>
    <xf numFmtId="166" fontId="2" fillId="0" borderId="0" xfId="0" applyNumberFormat="1" applyFont="1" applyFill="1" applyBorder="1"/>
    <xf numFmtId="0" fontId="30" fillId="0" borderId="0" xfId="0" applyFont="1"/>
    <xf numFmtId="0" fontId="0" fillId="0" borderId="0" xfId="0" applyBorder="1"/>
    <xf numFmtId="0" fontId="4" fillId="0" borderId="0" xfId="0" applyFont="1" applyAlignment="1">
      <alignment wrapText="1"/>
    </xf>
    <xf numFmtId="0" fontId="10" fillId="0" borderId="0" xfId="0" applyFont="1"/>
    <xf numFmtId="0" fontId="6" fillId="0" borderId="43" xfId="0" applyFont="1" applyBorder="1"/>
    <xf numFmtId="0" fontId="4" fillId="0" borderId="43" xfId="0" applyFont="1" applyBorder="1" applyAlignment="1">
      <alignment horizontal="center"/>
    </xf>
    <xf numFmtId="4" fontId="4" fillId="0" borderId="43" xfId="0" applyNumberFormat="1" applyFont="1" applyBorder="1"/>
    <xf numFmtId="0" fontId="33" fillId="0" borderId="43" xfId="0" applyFont="1" applyBorder="1" applyAlignment="1">
      <alignment horizontal="center" vertical="center"/>
    </xf>
    <xf numFmtId="0" fontId="34" fillId="0" borderId="0" xfId="0" applyFont="1" applyAlignment="1">
      <alignment vertical="center"/>
    </xf>
    <xf numFmtId="0" fontId="10" fillId="0" borderId="43" xfId="0" applyFont="1" applyBorder="1" applyAlignment="1">
      <alignment wrapText="1"/>
    </xf>
    <xf numFmtId="0" fontId="10" fillId="0" borderId="43" xfId="0" applyFont="1" applyBorder="1" applyAlignment="1">
      <alignment horizontal="right" wrapText="1"/>
    </xf>
    <xf numFmtId="0" fontId="4" fillId="0" borderId="43" xfId="0" applyFont="1" applyBorder="1" applyAlignment="1">
      <alignment horizontal="right"/>
    </xf>
    <xf numFmtId="0" fontId="6" fillId="0" borderId="43" xfId="0" applyFont="1" applyBorder="1" applyAlignment="1">
      <alignment horizontal="center"/>
    </xf>
    <xf numFmtId="0" fontId="6" fillId="0" borderId="43" xfId="0" applyFont="1" applyBorder="1" applyAlignment="1">
      <alignment horizontal="left"/>
    </xf>
    <xf numFmtId="0" fontId="6" fillId="0" borderId="0" xfId="0" applyFont="1" applyBorder="1" applyAlignment="1">
      <alignment horizontal="center" wrapText="1"/>
    </xf>
    <xf numFmtId="0" fontId="4" fillId="0" borderId="0" xfId="0" applyFont="1" applyBorder="1" applyAlignment="1">
      <alignment horizontal="left" wrapText="1"/>
    </xf>
    <xf numFmtId="4" fontId="6" fillId="3" borderId="1" xfId="0" applyNumberFormat="1" applyFont="1" applyFill="1" applyBorder="1" applyAlignment="1">
      <alignment horizontal="center" vertical="center"/>
    </xf>
    <xf numFmtId="0" fontId="8" fillId="0" borderId="0" xfId="0" applyFont="1" applyFill="1" applyBorder="1" applyAlignment="1" applyProtection="1">
      <alignment horizontal="center" vertical="center" wrapText="1"/>
      <protection hidden="1"/>
    </xf>
    <xf numFmtId="0" fontId="6" fillId="3" borderId="1" xfId="0" applyFont="1" applyFill="1" applyBorder="1" applyAlignment="1" applyProtection="1">
      <alignment horizontal="center" vertical="center" wrapText="1"/>
      <protection hidden="1"/>
    </xf>
    <xf numFmtId="0" fontId="6" fillId="3" borderId="1" xfId="0" applyFont="1" applyFill="1" applyBorder="1" applyAlignment="1" applyProtection="1">
      <alignment horizontal="center"/>
      <protection hidden="1"/>
    </xf>
    <xf numFmtId="0" fontId="15" fillId="0" borderId="0" xfId="0" applyFont="1" applyBorder="1" applyAlignment="1">
      <alignment horizontal="left" wrapText="1"/>
    </xf>
    <xf numFmtId="0" fontId="6" fillId="3" borderId="1" xfId="0" applyFont="1" applyFill="1" applyBorder="1" applyAlignment="1" applyProtection="1">
      <alignment horizontal="center" vertical="center"/>
      <protection hidden="1"/>
    </xf>
    <xf numFmtId="0" fontId="4" fillId="3" borderId="1" xfId="0" applyFont="1" applyFill="1" applyBorder="1" applyAlignment="1" applyProtection="1">
      <alignment horizontal="center"/>
      <protection hidden="1"/>
    </xf>
    <xf numFmtId="0" fontId="4" fillId="3" borderId="1" xfId="0" applyFont="1" applyFill="1" applyBorder="1" applyAlignment="1">
      <alignment horizontal="center" wrapText="1"/>
    </xf>
    <xf numFmtId="0" fontId="4" fillId="2" borderId="2" xfId="0" applyFont="1" applyFill="1" applyBorder="1" applyAlignment="1" applyProtection="1">
      <alignment horizontal="left" vertical="center" wrapText="1"/>
      <protection locked="0"/>
    </xf>
    <xf numFmtId="49" fontId="8" fillId="2" borderId="2" xfId="0" applyNumberFormat="1" applyFont="1" applyFill="1" applyBorder="1" applyAlignment="1" applyProtection="1">
      <alignment horizontal="center" wrapText="1"/>
      <protection locked="0"/>
    </xf>
    <xf numFmtId="0" fontId="6" fillId="0" borderId="4" xfId="0" applyFont="1" applyFill="1" applyBorder="1" applyAlignment="1" applyProtection="1">
      <alignment horizontal="center"/>
      <protection locked="0"/>
    </xf>
    <xf numFmtId="0" fontId="6" fillId="0" borderId="5" xfId="0" applyFont="1" applyFill="1" applyBorder="1" applyAlignment="1" applyProtection="1">
      <alignment horizontal="center"/>
      <protection locked="0"/>
    </xf>
    <xf numFmtId="0" fontId="6" fillId="0" borderId="6" xfId="0" applyFont="1" applyFill="1" applyBorder="1" applyAlignment="1" applyProtection="1">
      <alignment horizontal="center"/>
      <protection locked="0"/>
    </xf>
    <xf numFmtId="0" fontId="10" fillId="0" borderId="0" xfId="0" applyFont="1" applyBorder="1" applyAlignment="1" applyProtection="1">
      <alignment horizontal="left" vertical="center" wrapText="1"/>
      <protection hidden="1"/>
    </xf>
    <xf numFmtId="0" fontId="0" fillId="0" borderId="0" xfId="0" applyFont="1" applyBorder="1" applyAlignment="1">
      <alignment horizontal="center"/>
    </xf>
    <xf numFmtId="0" fontId="2" fillId="0" borderId="22" xfId="0" applyFont="1" applyBorder="1" applyAlignment="1">
      <alignment horizontal="center" vertical="center" wrapText="1"/>
    </xf>
    <xf numFmtId="0" fontId="2" fillId="0" borderId="21" xfId="0" applyFont="1" applyBorder="1" applyAlignment="1">
      <alignment horizontal="center" vertical="center" wrapText="1"/>
    </xf>
    <xf numFmtId="0" fontId="29" fillId="0" borderId="0" xfId="0" applyFont="1" applyBorder="1" applyAlignment="1">
      <alignment horizontal="left" vertical="center" wrapText="1"/>
    </xf>
    <xf numFmtId="0" fontId="0" fillId="0" borderId="42" xfId="0" applyFont="1" applyBorder="1" applyAlignment="1" applyProtection="1">
      <alignment horizontal="center"/>
      <protection locked="0"/>
    </xf>
    <xf numFmtId="164" fontId="0" fillId="0" borderId="42" xfId="0" applyNumberFormat="1" applyFont="1" applyBorder="1" applyAlignment="1" applyProtection="1">
      <alignment horizontal="center"/>
      <protection locked="0"/>
    </xf>
    <xf numFmtId="0" fontId="2" fillId="0" borderId="23"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7" xfId="0" applyFont="1" applyBorder="1" applyAlignment="1">
      <alignment horizontal="center" vertical="center" wrapText="1"/>
    </xf>
    <xf numFmtId="0" fontId="20" fillId="0" borderId="0" xfId="0" applyFont="1" applyBorder="1" applyAlignment="1">
      <alignment horizontal="center" vertical="center" wrapText="1"/>
    </xf>
    <xf numFmtId="0" fontId="0" fillId="0" borderId="15" xfId="0" applyFont="1" applyBorder="1" applyAlignment="1">
      <alignment horizontal="center"/>
    </xf>
    <xf numFmtId="0" fontId="0" fillId="0" borderId="18" xfId="0" applyFont="1" applyBorder="1" applyAlignment="1">
      <alignment horizontal="center"/>
    </xf>
    <xf numFmtId="0" fontId="2" fillId="0" borderId="10" xfId="0" applyFont="1" applyBorder="1" applyAlignment="1">
      <alignment horizontal="center" vertical="center"/>
    </xf>
  </cellXfs>
  <cellStyles count="2">
    <cellStyle name="Normalny" xfId="0" builtinId="0"/>
    <cellStyle name="Procentowy"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nanse/Art.%2030a/2017/grudzie&#324;/a_Zalacznik_nr_2_do_uchwal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nanse/Art.%2030a/2017/grudzie&#324;/a_Zestawienie%20zbiorcze+analiz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nanse/Art.%2030a/2017/grudzie&#324;/_Zbiorczo%20plac&#243;wki%20art%203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Zał nr 2 do uchwały"/>
      <sheetName val="Zbiorczo"/>
      <sheetName val="DWDz Szkl.Por"/>
      <sheetName val="MOW Szkl.Por"/>
      <sheetName val="PPPP Kowary"/>
      <sheetName val="PPP Szkl.Por."/>
      <sheetName val="ZSO iMS Szklarska Por."/>
      <sheetName val="ZSS Miłków"/>
      <sheetName val="ZST i L Piechowice"/>
      <sheetName val="Dom Dziecka Sz.Por."/>
      <sheetName val="ZSO Kowary"/>
      <sheetName val="Arkusz2"/>
      <sheetName val="szkoła"/>
      <sheetName val="stażysta"/>
      <sheetName val="kontraktowy"/>
      <sheetName val="mianowany"/>
      <sheetName val="dyplomowany"/>
      <sheetName val="Arkusz1"/>
      <sheetName val="Wzór"/>
    </sheetNames>
    <sheetDataSet>
      <sheetData sheetId="0" refreshError="1"/>
      <sheetData sheetId="1">
        <row r="50">
          <cell r="B50">
            <v>316152.58</v>
          </cell>
          <cell r="C50">
            <v>894592.47</v>
          </cell>
          <cell r="D50">
            <v>2744989.07</v>
          </cell>
          <cell r="E50">
            <v>2947235.68</v>
          </cell>
        </row>
        <row r="51">
          <cell r="B51">
            <v>232463.75</v>
          </cell>
          <cell r="C51">
            <v>547815.13</v>
          </cell>
          <cell r="D51">
            <v>1553370.8</v>
          </cell>
          <cell r="E51">
            <v>1723677.48</v>
          </cell>
        </row>
        <row r="52">
          <cell r="B52">
            <v>83688.83</v>
          </cell>
          <cell r="C52">
            <v>346777.34</v>
          </cell>
          <cell r="D52">
            <v>1191618.2699999998</v>
          </cell>
          <cell r="E52">
            <v>1223558.2000000002</v>
          </cell>
        </row>
        <row r="54">
          <cell r="B54">
            <v>16560.669999999998</v>
          </cell>
          <cell r="C54">
            <v>59514.02</v>
          </cell>
          <cell r="D54">
            <v>251736.36</v>
          </cell>
          <cell r="E54">
            <v>327796.13000000006</v>
          </cell>
        </row>
        <row r="55">
          <cell r="B55">
            <v>0</v>
          </cell>
          <cell r="C55">
            <v>0</v>
          </cell>
          <cell r="D55">
            <v>44416.67</v>
          </cell>
          <cell r="E55">
            <v>103853.41</v>
          </cell>
        </row>
        <row r="56">
          <cell r="B56">
            <v>0</v>
          </cell>
          <cell r="C56">
            <v>0</v>
          </cell>
          <cell r="D56">
            <v>5045.58</v>
          </cell>
          <cell r="E56">
            <v>2710.16</v>
          </cell>
        </row>
        <row r="57">
          <cell r="B57">
            <v>1254</v>
          </cell>
          <cell r="C57">
            <v>7454.01</v>
          </cell>
          <cell r="D57">
            <v>15118.199999999999</v>
          </cell>
          <cell r="E57">
            <v>16146.529999999999</v>
          </cell>
        </row>
        <row r="58">
          <cell r="B58">
            <v>0</v>
          </cell>
          <cell r="C58">
            <v>0</v>
          </cell>
          <cell r="D58">
            <v>0</v>
          </cell>
          <cell r="E58">
            <v>0</v>
          </cell>
        </row>
        <row r="59">
          <cell r="B59">
            <v>0</v>
          </cell>
          <cell r="C59">
            <v>0</v>
          </cell>
          <cell r="D59">
            <v>0</v>
          </cell>
          <cell r="E59">
            <v>892.47</v>
          </cell>
        </row>
        <row r="60">
          <cell r="B60">
            <v>17899.599999999999</v>
          </cell>
          <cell r="C60">
            <v>47940.29</v>
          </cell>
          <cell r="D60">
            <v>112269.61</v>
          </cell>
          <cell r="E60">
            <v>46371.759999999995</v>
          </cell>
        </row>
        <row r="61">
          <cell r="B61">
            <v>520</v>
          </cell>
          <cell r="C61">
            <v>1560</v>
          </cell>
          <cell r="D61">
            <v>8060</v>
          </cell>
          <cell r="E61">
            <v>7336</v>
          </cell>
        </row>
        <row r="62">
          <cell r="B62">
            <v>4311.68</v>
          </cell>
          <cell r="C62">
            <v>6630.18</v>
          </cell>
          <cell r="D62">
            <v>17815.849999999999</v>
          </cell>
          <cell r="E62">
            <v>6591.6900000000005</v>
          </cell>
        </row>
        <row r="63">
          <cell r="B63">
            <v>3914.66</v>
          </cell>
          <cell r="C63">
            <v>7150.65</v>
          </cell>
          <cell r="D63">
            <v>29810.67</v>
          </cell>
          <cell r="E63">
            <v>85481.31</v>
          </cell>
        </row>
        <row r="64">
          <cell r="B64">
            <v>0</v>
          </cell>
          <cell r="C64">
            <v>0</v>
          </cell>
          <cell r="D64">
            <v>0</v>
          </cell>
          <cell r="E64">
            <v>0</v>
          </cell>
        </row>
        <row r="65">
          <cell r="B65">
            <v>0</v>
          </cell>
          <cell r="C65">
            <v>0</v>
          </cell>
          <cell r="D65">
            <v>0</v>
          </cell>
          <cell r="E65">
            <v>0</v>
          </cell>
        </row>
        <row r="66">
          <cell r="B66">
            <v>2036.17</v>
          </cell>
          <cell r="C66">
            <v>14333.07</v>
          </cell>
          <cell r="D66">
            <v>42083.919999999991</v>
          </cell>
          <cell r="E66">
            <v>29372.180000000004</v>
          </cell>
        </row>
        <row r="67">
          <cell r="B67">
            <v>0</v>
          </cell>
          <cell r="C67">
            <v>0</v>
          </cell>
          <cell r="D67">
            <v>0</v>
          </cell>
          <cell r="E67">
            <v>0</v>
          </cell>
        </row>
        <row r="68">
          <cell r="B68">
            <v>0</v>
          </cell>
          <cell r="C68">
            <v>2999.01</v>
          </cell>
          <cell r="D68">
            <v>13962.73</v>
          </cell>
          <cell r="E68">
            <v>41636.86</v>
          </cell>
        </row>
        <row r="69">
          <cell r="B69">
            <v>0</v>
          </cell>
          <cell r="C69">
            <v>6592</v>
          </cell>
          <cell r="D69">
            <v>24883</v>
          </cell>
          <cell r="E69">
            <v>21590</v>
          </cell>
        </row>
        <row r="70">
          <cell r="B70">
            <v>0</v>
          </cell>
          <cell r="C70">
            <v>0</v>
          </cell>
          <cell r="D70">
            <v>0</v>
          </cell>
          <cell r="E70">
            <v>0</v>
          </cell>
        </row>
        <row r="71">
          <cell r="B71">
            <v>0</v>
          </cell>
          <cell r="C71">
            <v>0</v>
          </cell>
          <cell r="D71">
            <v>61327.86</v>
          </cell>
          <cell r="E71">
            <v>0</v>
          </cell>
        </row>
        <row r="72">
          <cell r="B72">
            <v>0</v>
          </cell>
          <cell r="C72">
            <v>0</v>
          </cell>
          <cell r="D72">
            <v>46188</v>
          </cell>
          <cell r="E72">
            <v>13481.3</v>
          </cell>
        </row>
        <row r="73">
          <cell r="B73">
            <v>2375.41</v>
          </cell>
          <cell r="C73">
            <v>28641.48</v>
          </cell>
          <cell r="D73">
            <v>26586.9</v>
          </cell>
          <cell r="E73">
            <v>5609.3</v>
          </cell>
        </row>
        <row r="74">
          <cell r="B74">
            <v>21164.400000000001</v>
          </cell>
          <cell r="C74">
            <v>100200.51000000001</v>
          </cell>
          <cell r="D74">
            <v>283241.8</v>
          </cell>
          <cell r="E74">
            <v>302393.57</v>
          </cell>
        </row>
        <row r="75">
          <cell r="B75">
            <v>13652.24</v>
          </cell>
          <cell r="C75">
            <v>63762.12</v>
          </cell>
          <cell r="D75">
            <v>209071.11999999997</v>
          </cell>
          <cell r="E75">
            <v>212295.52999999997</v>
          </cell>
        </row>
      </sheetData>
      <sheetData sheetId="2">
        <row r="13">
          <cell r="B13">
            <v>0.5</v>
          </cell>
          <cell r="C13">
            <v>0.8</v>
          </cell>
          <cell r="D13">
            <v>7</v>
          </cell>
          <cell r="E13">
            <v>4</v>
          </cell>
        </row>
        <row r="14">
          <cell r="B14">
            <v>1</v>
          </cell>
          <cell r="C14">
            <v>1.42</v>
          </cell>
          <cell r="D14">
            <v>7</v>
          </cell>
          <cell r="E14">
            <v>4.96</v>
          </cell>
        </row>
        <row r="15">
          <cell r="B15">
            <v>1</v>
          </cell>
          <cell r="C15">
            <v>1.5</v>
          </cell>
          <cell r="D15">
            <v>7</v>
          </cell>
          <cell r="E15">
            <v>5</v>
          </cell>
        </row>
        <row r="16">
          <cell r="B16">
            <v>1</v>
          </cell>
          <cell r="C16">
            <v>1.5</v>
          </cell>
          <cell r="D16">
            <v>7</v>
          </cell>
          <cell r="E16">
            <v>5</v>
          </cell>
        </row>
        <row r="17">
          <cell r="B17">
            <v>1</v>
          </cell>
          <cell r="C17">
            <v>1</v>
          </cell>
          <cell r="D17">
            <v>7</v>
          </cell>
          <cell r="E17">
            <v>5</v>
          </cell>
        </row>
        <row r="18">
          <cell r="B18">
            <v>1</v>
          </cell>
          <cell r="C18">
            <v>0.57000000000000006</v>
          </cell>
          <cell r="D18">
            <v>5.7</v>
          </cell>
          <cell r="E18">
            <v>4.63</v>
          </cell>
        </row>
        <row r="19">
          <cell r="B19">
            <v>1</v>
          </cell>
          <cell r="C19">
            <v>0.93</v>
          </cell>
          <cell r="D19">
            <v>5.57</v>
          </cell>
          <cell r="E19">
            <v>4.5</v>
          </cell>
        </row>
        <row r="20">
          <cell r="B20">
            <v>1</v>
          </cell>
          <cell r="C20">
            <v>0</v>
          </cell>
          <cell r="D20">
            <v>4.63</v>
          </cell>
          <cell r="E20">
            <v>4.5</v>
          </cell>
        </row>
        <row r="21">
          <cell r="B21">
            <v>1</v>
          </cell>
          <cell r="C21">
            <v>1</v>
          </cell>
          <cell r="D21">
            <v>5</v>
          </cell>
          <cell r="E21">
            <v>4</v>
          </cell>
        </row>
        <row r="22">
          <cell r="B22">
            <v>1</v>
          </cell>
          <cell r="C22">
            <v>1</v>
          </cell>
          <cell r="D22">
            <v>4.53</v>
          </cell>
          <cell r="E22">
            <v>3.67</v>
          </cell>
        </row>
        <row r="23">
          <cell r="B23">
            <v>1</v>
          </cell>
          <cell r="C23">
            <v>1</v>
          </cell>
          <cell r="D23">
            <v>5</v>
          </cell>
          <cell r="E23">
            <v>2.87</v>
          </cell>
        </row>
        <row r="24">
          <cell r="B24">
            <v>1</v>
          </cell>
          <cell r="C24">
            <v>1</v>
          </cell>
          <cell r="D24">
            <v>5</v>
          </cell>
          <cell r="E24">
            <v>2.97</v>
          </cell>
        </row>
        <row r="35">
          <cell r="B35">
            <v>37120.97</v>
          </cell>
          <cell r="C35">
            <v>37191.25</v>
          </cell>
          <cell r="D35">
            <v>342797.77</v>
          </cell>
          <cell r="E35">
            <v>269286.91000000003</v>
          </cell>
        </row>
        <row r="36">
          <cell r="B36">
            <v>26172.960000000003</v>
          </cell>
          <cell r="C36">
            <v>22849.59</v>
          </cell>
          <cell r="D36">
            <v>181024.54</v>
          </cell>
          <cell r="E36">
            <v>158732.58000000002</v>
          </cell>
        </row>
        <row r="37">
          <cell r="B37">
            <v>10948.01</v>
          </cell>
          <cell r="C37">
            <v>14341.660000000002</v>
          </cell>
          <cell r="D37">
            <v>161773.22999999998</v>
          </cell>
          <cell r="E37">
            <v>110554.33</v>
          </cell>
        </row>
      </sheetData>
      <sheetData sheetId="3">
        <row r="13">
          <cell r="B13">
            <v>4.08</v>
          </cell>
          <cell r="C13">
            <v>10</v>
          </cell>
          <cell r="D13">
            <v>14.39</v>
          </cell>
          <cell r="E13">
            <v>3</v>
          </cell>
        </row>
        <row r="14">
          <cell r="B14">
            <v>4.08</v>
          </cell>
          <cell r="C14">
            <v>9.9700000000000006</v>
          </cell>
          <cell r="D14">
            <v>14.39</v>
          </cell>
          <cell r="E14">
            <v>3</v>
          </cell>
        </row>
        <row r="15">
          <cell r="B15">
            <v>4.08</v>
          </cell>
          <cell r="C15">
            <v>8.6999999999999993</v>
          </cell>
          <cell r="D15">
            <v>14.35</v>
          </cell>
          <cell r="E15">
            <v>3</v>
          </cell>
        </row>
        <row r="16">
          <cell r="B16">
            <v>4.08</v>
          </cell>
          <cell r="C16">
            <v>8</v>
          </cell>
          <cell r="D16">
            <v>14.3</v>
          </cell>
          <cell r="E16">
            <v>3</v>
          </cell>
        </row>
        <row r="17">
          <cell r="B17">
            <v>3.08</v>
          </cell>
          <cell r="C17">
            <v>7.77</v>
          </cell>
          <cell r="D17">
            <v>14.39</v>
          </cell>
          <cell r="E17">
            <v>3</v>
          </cell>
        </row>
        <row r="18">
          <cell r="B18">
            <v>3.08</v>
          </cell>
          <cell r="C18">
            <v>8</v>
          </cell>
          <cell r="D18">
            <v>14.39</v>
          </cell>
          <cell r="E18">
            <v>3</v>
          </cell>
        </row>
        <row r="19">
          <cell r="B19">
            <v>3.08</v>
          </cell>
          <cell r="C19">
            <v>7.53</v>
          </cell>
          <cell r="D19">
            <v>14.39</v>
          </cell>
          <cell r="E19">
            <v>4</v>
          </cell>
        </row>
        <row r="20">
          <cell r="B20">
            <v>3.08</v>
          </cell>
          <cell r="C20">
            <v>8</v>
          </cell>
          <cell r="D20">
            <v>14.39</v>
          </cell>
          <cell r="E20">
            <v>4</v>
          </cell>
        </row>
        <row r="21">
          <cell r="B21">
            <v>2.72</v>
          </cell>
          <cell r="C21">
            <v>6.69</v>
          </cell>
          <cell r="D21">
            <v>14.98</v>
          </cell>
          <cell r="E21">
            <v>3</v>
          </cell>
        </row>
        <row r="22">
          <cell r="B22">
            <v>2.63</v>
          </cell>
          <cell r="C22">
            <v>6.97</v>
          </cell>
          <cell r="D22">
            <v>15.05</v>
          </cell>
          <cell r="E22">
            <v>2.93</v>
          </cell>
        </row>
        <row r="23">
          <cell r="B23">
            <v>3.04</v>
          </cell>
          <cell r="C23">
            <v>6.89</v>
          </cell>
          <cell r="D23">
            <v>15.05</v>
          </cell>
          <cell r="E23">
            <v>2.5</v>
          </cell>
        </row>
        <row r="24">
          <cell r="B24">
            <v>2.19</v>
          </cell>
          <cell r="C24">
            <v>7.16</v>
          </cell>
          <cell r="D24">
            <v>15.13</v>
          </cell>
          <cell r="E24">
            <v>2.5</v>
          </cell>
        </row>
        <row r="51">
          <cell r="B51">
            <v>0</v>
          </cell>
          <cell r="C51">
            <v>0</v>
          </cell>
          <cell r="D51">
            <v>0</v>
          </cell>
          <cell r="E51">
            <v>0</v>
          </cell>
        </row>
        <row r="53">
          <cell r="B53">
            <v>0</v>
          </cell>
          <cell r="C53">
            <v>2999.01</v>
          </cell>
          <cell r="D53">
            <v>0</v>
          </cell>
          <cell r="E53">
            <v>0</v>
          </cell>
        </row>
      </sheetData>
      <sheetData sheetId="4">
        <row r="13">
          <cell r="B13">
            <v>0</v>
          </cell>
          <cell r="C13">
            <v>0</v>
          </cell>
          <cell r="D13">
            <v>1</v>
          </cell>
          <cell r="E13">
            <v>4.93</v>
          </cell>
        </row>
        <row r="14">
          <cell r="B14">
            <v>0</v>
          </cell>
          <cell r="C14">
            <v>0</v>
          </cell>
          <cell r="D14">
            <v>1</v>
          </cell>
          <cell r="E14">
            <v>5</v>
          </cell>
        </row>
        <row r="15">
          <cell r="B15">
            <v>0</v>
          </cell>
          <cell r="C15">
            <v>0</v>
          </cell>
          <cell r="D15">
            <v>1</v>
          </cell>
          <cell r="E15">
            <v>5</v>
          </cell>
        </row>
        <row r="16">
          <cell r="B16">
            <v>0</v>
          </cell>
          <cell r="C16">
            <v>0</v>
          </cell>
          <cell r="D16">
            <v>1</v>
          </cell>
          <cell r="E16">
            <v>5</v>
          </cell>
        </row>
        <row r="17">
          <cell r="B17">
            <v>0</v>
          </cell>
          <cell r="C17">
            <v>0</v>
          </cell>
          <cell r="D17">
            <v>1</v>
          </cell>
          <cell r="E17">
            <v>4.63</v>
          </cell>
        </row>
        <row r="18">
          <cell r="B18">
            <v>0</v>
          </cell>
          <cell r="C18">
            <v>0</v>
          </cell>
          <cell r="D18">
            <v>1</v>
          </cell>
          <cell r="E18">
            <v>4.5</v>
          </cell>
        </row>
        <row r="19">
          <cell r="B19">
            <v>0</v>
          </cell>
          <cell r="C19">
            <v>0</v>
          </cell>
          <cell r="D19">
            <v>1</v>
          </cell>
          <cell r="E19">
            <v>4.3600000000000003</v>
          </cell>
        </row>
        <row r="20">
          <cell r="B20">
            <v>0</v>
          </cell>
          <cell r="C20">
            <v>0</v>
          </cell>
          <cell r="D20">
            <v>1</v>
          </cell>
          <cell r="E20">
            <v>4.25</v>
          </cell>
        </row>
        <row r="21">
          <cell r="B21">
            <v>0</v>
          </cell>
          <cell r="C21">
            <v>0</v>
          </cell>
          <cell r="D21">
            <v>1</v>
          </cell>
          <cell r="E21">
            <v>5</v>
          </cell>
        </row>
        <row r="22">
          <cell r="B22">
            <v>0</v>
          </cell>
          <cell r="C22">
            <v>0</v>
          </cell>
          <cell r="D22">
            <v>1</v>
          </cell>
          <cell r="E22">
            <v>5</v>
          </cell>
        </row>
        <row r="23">
          <cell r="B23">
            <v>0</v>
          </cell>
          <cell r="C23">
            <v>0</v>
          </cell>
          <cell r="D23">
            <v>1</v>
          </cell>
          <cell r="E23">
            <v>5</v>
          </cell>
        </row>
        <row r="24">
          <cell r="B24">
            <v>0</v>
          </cell>
          <cell r="C24">
            <v>0</v>
          </cell>
          <cell r="D24">
            <v>1</v>
          </cell>
          <cell r="E24">
            <v>5</v>
          </cell>
        </row>
        <row r="35">
          <cell r="B35">
            <v>0</v>
          </cell>
          <cell r="C35">
            <v>0</v>
          </cell>
          <cell r="D35">
            <v>45798.9</v>
          </cell>
          <cell r="E35">
            <v>257798.64</v>
          </cell>
        </row>
        <row r="36">
          <cell r="B36">
            <v>0</v>
          </cell>
          <cell r="C36">
            <v>0</v>
          </cell>
          <cell r="D36">
            <v>32172</v>
          </cell>
          <cell r="E36">
            <v>177863.45</v>
          </cell>
        </row>
        <row r="37">
          <cell r="B37">
            <v>0</v>
          </cell>
          <cell r="C37">
            <v>0</v>
          </cell>
          <cell r="D37">
            <v>13626.9</v>
          </cell>
          <cell r="E37">
            <v>79935.19</v>
          </cell>
        </row>
      </sheetData>
      <sheetData sheetId="5">
        <row r="13">
          <cell r="B13">
            <v>1.25</v>
          </cell>
          <cell r="C13">
            <v>0.75</v>
          </cell>
          <cell r="D13">
            <v>2.75</v>
          </cell>
          <cell r="E13">
            <v>3.25</v>
          </cell>
        </row>
        <row r="14">
          <cell r="B14">
            <v>1.25</v>
          </cell>
          <cell r="C14">
            <v>0.75</v>
          </cell>
          <cell r="D14">
            <v>2.75</v>
          </cell>
          <cell r="E14">
            <v>3.25</v>
          </cell>
        </row>
        <row r="15">
          <cell r="B15">
            <v>1.25</v>
          </cell>
          <cell r="C15">
            <v>0.75</v>
          </cell>
          <cell r="D15">
            <v>2.75</v>
          </cell>
          <cell r="E15">
            <v>3.25</v>
          </cell>
        </row>
        <row r="16">
          <cell r="B16">
            <v>1.25</v>
          </cell>
          <cell r="C16">
            <v>0.75</v>
          </cell>
          <cell r="D16">
            <v>3.75</v>
          </cell>
          <cell r="E16">
            <v>3.25</v>
          </cell>
        </row>
        <row r="17">
          <cell r="B17">
            <v>1</v>
          </cell>
          <cell r="C17">
            <v>0.75</v>
          </cell>
          <cell r="D17">
            <v>3.75</v>
          </cell>
          <cell r="E17">
            <v>3.25</v>
          </cell>
        </row>
        <row r="18">
          <cell r="B18">
            <v>1</v>
          </cell>
          <cell r="C18">
            <v>0.75</v>
          </cell>
          <cell r="D18">
            <v>3.75</v>
          </cell>
          <cell r="E18">
            <v>3.25</v>
          </cell>
        </row>
        <row r="19">
          <cell r="B19">
            <v>1</v>
          </cell>
          <cell r="C19">
            <v>0.75</v>
          </cell>
          <cell r="D19">
            <v>3.75</v>
          </cell>
          <cell r="E19">
            <v>3.25</v>
          </cell>
        </row>
        <row r="20">
          <cell r="B20">
            <v>1</v>
          </cell>
          <cell r="C20">
            <v>0.75</v>
          </cell>
          <cell r="D20">
            <v>3.75</v>
          </cell>
          <cell r="E20">
            <v>3.25</v>
          </cell>
        </row>
        <row r="21">
          <cell r="B21">
            <v>1.5</v>
          </cell>
          <cell r="C21">
            <v>0.75</v>
          </cell>
          <cell r="D21">
            <v>3.75</v>
          </cell>
          <cell r="E21">
            <v>3.25</v>
          </cell>
        </row>
        <row r="22">
          <cell r="B22">
            <v>1.5</v>
          </cell>
          <cell r="C22">
            <v>0.75</v>
          </cell>
          <cell r="D22">
            <v>3.75</v>
          </cell>
          <cell r="E22">
            <v>3.25</v>
          </cell>
        </row>
        <row r="23">
          <cell r="B23">
            <v>1.5</v>
          </cell>
          <cell r="C23">
            <v>0.75</v>
          </cell>
          <cell r="D23">
            <v>3.75</v>
          </cell>
          <cell r="E23">
            <v>3.25</v>
          </cell>
        </row>
        <row r="24">
          <cell r="B24">
            <v>1.5</v>
          </cell>
          <cell r="C24">
            <v>0.75</v>
          </cell>
          <cell r="D24">
            <v>3.75</v>
          </cell>
          <cell r="E24">
            <v>3.75</v>
          </cell>
        </row>
        <row r="35">
          <cell r="B35">
            <v>36140.449999999997</v>
          </cell>
          <cell r="C35">
            <v>25456.010000000002</v>
          </cell>
          <cell r="D35">
            <v>144127.32</v>
          </cell>
          <cell r="E35">
            <v>192335.72</v>
          </cell>
        </row>
        <row r="36">
          <cell r="B36">
            <v>32900.759999999995</v>
          </cell>
          <cell r="C36">
            <v>21015.9</v>
          </cell>
          <cell r="D36">
            <v>105132.39</v>
          </cell>
          <cell r="E36">
            <v>122155.38</v>
          </cell>
        </row>
        <row r="37">
          <cell r="B37">
            <v>3239.6899999999996</v>
          </cell>
          <cell r="C37">
            <v>4440.1100000000006</v>
          </cell>
          <cell r="D37">
            <v>38994.93</v>
          </cell>
          <cell r="E37">
            <v>70180.34</v>
          </cell>
        </row>
      </sheetData>
      <sheetData sheetId="6">
        <row r="13">
          <cell r="B13">
            <v>4</v>
          </cell>
          <cell r="C13">
            <v>6.4</v>
          </cell>
          <cell r="D13">
            <v>18.420000000000002</v>
          </cell>
          <cell r="E13">
            <v>20.100000000000001</v>
          </cell>
        </row>
        <row r="14">
          <cell r="B14">
            <v>3</v>
          </cell>
          <cell r="C14">
            <v>6.43</v>
          </cell>
          <cell r="D14">
            <v>18.46</v>
          </cell>
          <cell r="E14">
            <v>20.059999999999999</v>
          </cell>
        </row>
        <row r="15">
          <cell r="B15">
            <v>3</v>
          </cell>
          <cell r="C15">
            <v>6.64</v>
          </cell>
          <cell r="D15">
            <v>18.190000000000001</v>
          </cell>
          <cell r="E15">
            <v>19.54</v>
          </cell>
        </row>
        <row r="16">
          <cell r="B16">
            <v>3</v>
          </cell>
          <cell r="C16">
            <v>6.72</v>
          </cell>
          <cell r="D16">
            <v>17.190000000000001</v>
          </cell>
          <cell r="E16">
            <v>19.71</v>
          </cell>
        </row>
        <row r="17">
          <cell r="B17">
            <v>3</v>
          </cell>
          <cell r="C17">
            <v>7.61</v>
          </cell>
          <cell r="D17">
            <v>17.190000000000001</v>
          </cell>
          <cell r="E17">
            <v>19.71</v>
          </cell>
        </row>
        <row r="18">
          <cell r="B18">
            <v>3</v>
          </cell>
          <cell r="C18">
            <v>8.01</v>
          </cell>
          <cell r="D18">
            <v>17.190000000000001</v>
          </cell>
          <cell r="E18">
            <v>19.57</v>
          </cell>
        </row>
        <row r="19">
          <cell r="B19">
            <v>3</v>
          </cell>
          <cell r="C19">
            <v>8.01</v>
          </cell>
          <cell r="D19">
            <v>17.46</v>
          </cell>
          <cell r="E19">
            <v>19.09</v>
          </cell>
        </row>
        <row r="20">
          <cell r="B20">
            <v>3</v>
          </cell>
          <cell r="C20">
            <v>8.01</v>
          </cell>
          <cell r="D20">
            <v>17.46</v>
          </cell>
          <cell r="E20">
            <v>19.09</v>
          </cell>
        </row>
        <row r="21">
          <cell r="B21">
            <v>3.17</v>
          </cell>
          <cell r="C21">
            <v>7.01</v>
          </cell>
          <cell r="D21">
            <v>17.739999999999998</v>
          </cell>
          <cell r="E21">
            <v>20.21</v>
          </cell>
        </row>
        <row r="22">
          <cell r="B22">
            <v>3.17</v>
          </cell>
          <cell r="C22">
            <v>6.61</v>
          </cell>
          <cell r="D22">
            <v>17.89</v>
          </cell>
          <cell r="E22">
            <v>20.010000000000002</v>
          </cell>
        </row>
        <row r="23">
          <cell r="B23">
            <v>3.17</v>
          </cell>
          <cell r="C23">
            <v>6.61</v>
          </cell>
          <cell r="D23">
            <v>17.010000000000002</v>
          </cell>
          <cell r="E23">
            <v>20.170000000000002</v>
          </cell>
        </row>
        <row r="24">
          <cell r="B24">
            <v>3.13</v>
          </cell>
          <cell r="C24">
            <v>6.58</v>
          </cell>
          <cell r="D24">
            <v>16.690000000000001</v>
          </cell>
          <cell r="E24">
            <v>19.79</v>
          </cell>
        </row>
        <row r="35">
          <cell r="B35">
            <v>97208.540000000008</v>
          </cell>
          <cell r="C35">
            <v>223032.52999999997</v>
          </cell>
          <cell r="D35">
            <v>684007.5</v>
          </cell>
          <cell r="E35">
            <v>1352266.87</v>
          </cell>
        </row>
        <row r="36">
          <cell r="B36">
            <v>73748.27</v>
          </cell>
          <cell r="C36">
            <v>162749.89999999997</v>
          </cell>
          <cell r="D36">
            <v>435851.14</v>
          </cell>
          <cell r="E36">
            <v>738383.03999999992</v>
          </cell>
        </row>
        <row r="37">
          <cell r="B37">
            <v>23460.27</v>
          </cell>
          <cell r="C37">
            <v>60282.63</v>
          </cell>
          <cell r="D37">
            <v>248156.36000000002</v>
          </cell>
          <cell r="E37">
            <v>613883.83000000007</v>
          </cell>
        </row>
      </sheetData>
      <sheetData sheetId="7">
        <row r="13">
          <cell r="B13">
            <v>0</v>
          </cell>
          <cell r="C13">
            <v>1</v>
          </cell>
          <cell r="D13">
            <v>7</v>
          </cell>
          <cell r="E13">
            <v>4.5999999999999996</v>
          </cell>
        </row>
        <row r="14">
          <cell r="B14">
            <v>0</v>
          </cell>
          <cell r="C14">
            <v>1</v>
          </cell>
          <cell r="D14">
            <v>7</v>
          </cell>
          <cell r="E14">
            <v>4.5999999999999996</v>
          </cell>
        </row>
        <row r="15">
          <cell r="B15">
            <v>0</v>
          </cell>
          <cell r="C15">
            <v>1</v>
          </cell>
          <cell r="D15">
            <v>7</v>
          </cell>
          <cell r="E15">
            <v>4.5999999999999996</v>
          </cell>
        </row>
        <row r="16">
          <cell r="B16">
            <v>0</v>
          </cell>
          <cell r="C16">
            <v>1</v>
          </cell>
          <cell r="D16">
            <v>5</v>
          </cell>
          <cell r="E16">
            <v>4.5999999999999996</v>
          </cell>
        </row>
        <row r="17">
          <cell r="B17">
            <v>0</v>
          </cell>
          <cell r="C17">
            <v>1</v>
          </cell>
          <cell r="D17">
            <v>5</v>
          </cell>
          <cell r="E17">
            <v>4.5999999999999996</v>
          </cell>
        </row>
        <row r="18">
          <cell r="B18">
            <v>0</v>
          </cell>
          <cell r="C18">
            <v>1</v>
          </cell>
          <cell r="D18">
            <v>5</v>
          </cell>
          <cell r="E18">
            <v>4.5999999999999996</v>
          </cell>
        </row>
        <row r="19">
          <cell r="B19">
            <v>0</v>
          </cell>
          <cell r="C19">
            <v>1</v>
          </cell>
          <cell r="D19">
            <v>5</v>
          </cell>
          <cell r="E19">
            <v>4.5999999999999996</v>
          </cell>
        </row>
        <row r="20">
          <cell r="B20">
            <v>0</v>
          </cell>
          <cell r="C20">
            <v>1</v>
          </cell>
          <cell r="D20">
            <v>5</v>
          </cell>
          <cell r="E20">
            <v>4.5999999999999996</v>
          </cell>
        </row>
        <row r="21">
          <cell r="B21">
            <v>1</v>
          </cell>
          <cell r="C21">
            <v>1</v>
          </cell>
          <cell r="D21">
            <v>4.5</v>
          </cell>
          <cell r="E21">
            <v>5</v>
          </cell>
        </row>
        <row r="22">
          <cell r="B22">
            <v>1</v>
          </cell>
          <cell r="C22">
            <v>1</v>
          </cell>
          <cell r="D22">
            <v>4.5</v>
          </cell>
          <cell r="E22">
            <v>5</v>
          </cell>
        </row>
        <row r="23">
          <cell r="B23">
            <v>1</v>
          </cell>
          <cell r="C23">
            <v>1</v>
          </cell>
          <cell r="D23">
            <v>4.5</v>
          </cell>
          <cell r="E23">
            <v>5</v>
          </cell>
        </row>
        <row r="24">
          <cell r="B24">
            <v>1</v>
          </cell>
          <cell r="C24">
            <v>1</v>
          </cell>
          <cell r="D24">
            <v>4.5</v>
          </cell>
          <cell r="E24">
            <v>5</v>
          </cell>
        </row>
        <row r="51">
          <cell r="B51">
            <v>0</v>
          </cell>
          <cell r="C51">
            <v>0</v>
          </cell>
          <cell r="D51">
            <v>0</v>
          </cell>
          <cell r="E51">
            <v>0</v>
          </cell>
        </row>
        <row r="52">
          <cell r="B52">
            <v>0</v>
          </cell>
          <cell r="C52">
            <v>0</v>
          </cell>
          <cell r="D52">
            <v>0</v>
          </cell>
          <cell r="E52">
            <v>0</v>
          </cell>
        </row>
        <row r="53">
          <cell r="B53">
            <v>0</v>
          </cell>
          <cell r="C53">
            <v>0</v>
          </cell>
          <cell r="D53">
            <v>0</v>
          </cell>
          <cell r="E53">
            <v>0</v>
          </cell>
        </row>
      </sheetData>
      <sheetData sheetId="8">
        <row r="13">
          <cell r="B13">
            <v>0</v>
          </cell>
          <cell r="C13">
            <v>4.0599999999999996</v>
          </cell>
          <cell r="D13">
            <v>7.31</v>
          </cell>
          <cell r="E13">
            <v>6.49</v>
          </cell>
        </row>
        <row r="14">
          <cell r="B14">
            <v>0</v>
          </cell>
          <cell r="C14">
            <v>4.0599999999999996</v>
          </cell>
          <cell r="D14">
            <v>6.44</v>
          </cell>
          <cell r="E14">
            <v>6.44</v>
          </cell>
        </row>
        <row r="15">
          <cell r="B15">
            <v>0</v>
          </cell>
          <cell r="C15">
            <v>4.0599999999999996</v>
          </cell>
          <cell r="D15">
            <v>6.31</v>
          </cell>
          <cell r="E15">
            <v>6.49</v>
          </cell>
        </row>
        <row r="16">
          <cell r="B16">
            <v>0</v>
          </cell>
          <cell r="C16">
            <v>4.0599999999999996</v>
          </cell>
          <cell r="D16">
            <v>6.61</v>
          </cell>
          <cell r="E16">
            <v>6.48</v>
          </cell>
        </row>
        <row r="17">
          <cell r="B17">
            <v>0</v>
          </cell>
          <cell r="C17">
            <v>4.0599999999999996</v>
          </cell>
          <cell r="D17">
            <v>7.31</v>
          </cell>
          <cell r="E17">
            <v>6.49</v>
          </cell>
        </row>
        <row r="18">
          <cell r="B18">
            <v>0</v>
          </cell>
          <cell r="C18">
            <v>3.83</v>
          </cell>
          <cell r="D18">
            <v>7.31</v>
          </cell>
          <cell r="E18">
            <v>5.9</v>
          </cell>
        </row>
        <row r="19">
          <cell r="B19">
            <v>0</v>
          </cell>
          <cell r="C19">
            <v>3.09</v>
          </cell>
          <cell r="D19">
            <v>7.28</v>
          </cell>
          <cell r="E19">
            <v>5.39</v>
          </cell>
        </row>
        <row r="20">
          <cell r="B20">
            <v>0</v>
          </cell>
          <cell r="C20">
            <v>3.09</v>
          </cell>
          <cell r="D20">
            <v>6.63</v>
          </cell>
          <cell r="E20">
            <v>5.38</v>
          </cell>
        </row>
        <row r="21">
          <cell r="B21">
            <v>0</v>
          </cell>
          <cell r="C21">
            <v>3.58</v>
          </cell>
          <cell r="D21">
            <v>4.66</v>
          </cell>
          <cell r="E21">
            <v>7.41</v>
          </cell>
        </row>
        <row r="22">
          <cell r="B22">
            <v>0</v>
          </cell>
          <cell r="C22">
            <v>3.55</v>
          </cell>
          <cell r="D22">
            <v>4.66</v>
          </cell>
          <cell r="E22">
            <v>6.7</v>
          </cell>
        </row>
        <row r="23">
          <cell r="B23">
            <v>0</v>
          </cell>
          <cell r="C23">
            <v>3.58</v>
          </cell>
          <cell r="D23">
            <v>4.66</v>
          </cell>
          <cell r="E23">
            <v>7.41</v>
          </cell>
        </row>
        <row r="24">
          <cell r="B24">
            <v>0</v>
          </cell>
          <cell r="C24">
            <v>3.58</v>
          </cell>
          <cell r="D24">
            <v>4.66</v>
          </cell>
          <cell r="E24">
            <v>6.96</v>
          </cell>
        </row>
        <row r="51">
          <cell r="B51">
            <v>0</v>
          </cell>
          <cell r="C51">
            <v>2070.08</v>
          </cell>
          <cell r="D51">
            <v>7428.49</v>
          </cell>
          <cell r="E51">
            <v>7946.85</v>
          </cell>
        </row>
        <row r="52">
          <cell r="B52">
            <v>0</v>
          </cell>
          <cell r="C52">
            <v>0</v>
          </cell>
          <cell r="D52">
            <v>0</v>
          </cell>
          <cell r="E52">
            <v>0</v>
          </cell>
        </row>
        <row r="53">
          <cell r="B53">
            <v>0</v>
          </cell>
          <cell r="C53">
            <v>0</v>
          </cell>
          <cell r="D53">
            <v>0</v>
          </cell>
          <cell r="E53">
            <v>2891.52</v>
          </cell>
        </row>
      </sheetData>
      <sheetData sheetId="9">
        <row r="35">
          <cell r="B35">
            <v>0</v>
          </cell>
          <cell r="C35">
            <v>0</v>
          </cell>
          <cell r="D35">
            <v>0</v>
          </cell>
          <cell r="E35">
            <v>0</v>
          </cell>
        </row>
        <row r="37">
          <cell r="B37">
            <v>0</v>
          </cell>
          <cell r="C37">
            <v>0</v>
          </cell>
          <cell r="D37">
            <v>0</v>
          </cell>
          <cell r="E37">
            <v>0</v>
          </cell>
        </row>
      </sheetData>
      <sheetData sheetId="10">
        <row r="51">
          <cell r="B51">
            <v>0</v>
          </cell>
          <cell r="C51">
            <v>0</v>
          </cell>
          <cell r="D51">
            <v>0</v>
          </cell>
          <cell r="E51">
            <v>1880.7999999999997</v>
          </cell>
        </row>
        <row r="52">
          <cell r="B52">
            <v>0</v>
          </cell>
          <cell r="C52">
            <v>0</v>
          </cell>
          <cell r="D52">
            <v>0</v>
          </cell>
          <cell r="E52">
            <v>0</v>
          </cell>
        </row>
        <row r="53">
          <cell r="B53">
            <v>0</v>
          </cell>
          <cell r="C53">
            <v>0</v>
          </cell>
          <cell r="D53">
            <v>0</v>
          </cell>
          <cell r="E53">
            <v>3520.7300000000005</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ZBIORCZO WSZYSTKIE PLACÓWKI_X"/>
      <sheetName val="ZSOiMS Szklarska Poręba"/>
      <sheetName val="ZSTiL_Piechowice"/>
      <sheetName val="ZSS_MILKOW"/>
      <sheetName val="MOW Szklarska Poręba"/>
      <sheetName val="DWD_Szkarska Poręba"/>
      <sheetName val="PPPP_Szklarska Poręba"/>
      <sheetName val="PPPP_Kowary"/>
      <sheetName val="SPAWOZDANIE Zbiorcze"/>
      <sheetName val="Arkusz1"/>
      <sheetName val="Arkusz2"/>
      <sheetName val="Arkusz3"/>
    </sheetNames>
    <sheetDataSet>
      <sheetData sheetId="0"/>
      <sheetData sheetId="1">
        <row r="16">
          <cell r="F16">
            <v>3.16</v>
          </cell>
          <cell r="H16">
            <v>97208.54</v>
          </cell>
        </row>
        <row r="17">
          <cell r="F17">
            <v>6.7</v>
          </cell>
          <cell r="H17">
            <v>223032.53</v>
          </cell>
        </row>
        <row r="18">
          <cell r="E18">
            <v>17.7</v>
          </cell>
          <cell r="H18">
            <v>684007.5</v>
          </cell>
        </row>
        <row r="19">
          <cell r="E19">
            <v>19.61</v>
          </cell>
          <cell r="H19">
            <v>1352266.87</v>
          </cell>
        </row>
      </sheetData>
      <sheetData sheetId="2">
        <row r="16">
          <cell r="F16">
            <v>0</v>
          </cell>
          <cell r="H16">
            <v>0</v>
          </cell>
        </row>
        <row r="17">
          <cell r="F17">
            <v>3.57</v>
          </cell>
          <cell r="H17">
            <v>144813.85999999999</v>
          </cell>
        </row>
        <row r="18">
          <cell r="E18">
            <v>6.9</v>
          </cell>
          <cell r="H18">
            <v>344509.86</v>
          </cell>
        </row>
        <row r="19">
          <cell r="E19">
            <v>6.13</v>
          </cell>
          <cell r="H19">
            <v>344568.27</v>
          </cell>
        </row>
      </sheetData>
      <sheetData sheetId="3">
        <row r="16">
          <cell r="F16">
            <v>1</v>
          </cell>
          <cell r="H16">
            <v>11016</v>
          </cell>
        </row>
        <row r="17">
          <cell r="F17">
            <v>1</v>
          </cell>
          <cell r="H17">
            <v>51674.67</v>
          </cell>
        </row>
        <row r="18">
          <cell r="E18">
            <v>5.75</v>
          </cell>
          <cell r="H18">
            <v>287623.5</v>
          </cell>
        </row>
        <row r="19">
          <cell r="E19">
            <v>4.5999999999999996</v>
          </cell>
          <cell r="H19">
            <v>312250.84000000003</v>
          </cell>
        </row>
      </sheetData>
      <sheetData sheetId="4">
        <row r="16">
          <cell r="F16">
            <v>2.65</v>
          </cell>
          <cell r="H16">
            <v>134666.62</v>
          </cell>
        </row>
        <row r="17">
          <cell r="F17">
            <v>6.93</v>
          </cell>
          <cell r="H17">
            <v>412424.15</v>
          </cell>
        </row>
        <row r="18">
          <cell r="E18">
            <v>14.37</v>
          </cell>
          <cell r="H18">
            <v>896124.22</v>
          </cell>
        </row>
        <row r="19">
          <cell r="E19">
            <v>3.25</v>
          </cell>
          <cell r="H19">
            <v>218728.43</v>
          </cell>
        </row>
      </sheetData>
      <sheetData sheetId="5">
        <row r="16">
          <cell r="F16">
            <v>1</v>
          </cell>
          <cell r="H16">
            <v>37120.97</v>
          </cell>
        </row>
        <row r="17">
          <cell r="F17">
            <v>1</v>
          </cell>
          <cell r="H17">
            <v>37191.25</v>
          </cell>
        </row>
        <row r="18">
          <cell r="E18">
            <v>6.36</v>
          </cell>
          <cell r="H18">
            <v>342797.77</v>
          </cell>
        </row>
        <row r="19">
          <cell r="E19">
            <v>4.7</v>
          </cell>
          <cell r="H19">
            <v>269286.90999999997</v>
          </cell>
        </row>
      </sheetData>
      <sheetData sheetId="6">
        <row r="16">
          <cell r="F16">
            <v>1.5</v>
          </cell>
          <cell r="H16">
            <v>36140.449999999997</v>
          </cell>
        </row>
        <row r="17">
          <cell r="F17">
            <v>0.75</v>
          </cell>
          <cell r="H17">
            <v>25456.01</v>
          </cell>
        </row>
        <row r="18">
          <cell r="E18">
            <v>3.38</v>
          </cell>
          <cell r="H18">
            <v>144127.32</v>
          </cell>
        </row>
        <row r="19">
          <cell r="E19">
            <v>3.25</v>
          </cell>
          <cell r="H19">
            <v>192335.72</v>
          </cell>
        </row>
      </sheetData>
      <sheetData sheetId="7">
        <row r="16">
          <cell r="F16">
            <v>0</v>
          </cell>
          <cell r="H16">
            <v>0</v>
          </cell>
        </row>
        <row r="17">
          <cell r="F17">
            <v>0</v>
          </cell>
          <cell r="H17">
            <v>0</v>
          </cell>
        </row>
        <row r="18">
          <cell r="E18">
            <v>1</v>
          </cell>
          <cell r="H18">
            <v>45798.9</v>
          </cell>
        </row>
        <row r="19">
          <cell r="E19">
            <v>4.71</v>
          </cell>
          <cell r="H19">
            <v>257798.64</v>
          </cell>
        </row>
      </sheetData>
      <sheetData sheetId="8">
        <row r="16">
          <cell r="E16">
            <v>8.77</v>
          </cell>
          <cell r="F16">
            <v>9.31</v>
          </cell>
        </row>
        <row r="17">
          <cell r="E17">
            <v>22.23</v>
          </cell>
          <cell r="F17">
            <v>19.95</v>
          </cell>
        </row>
        <row r="18">
          <cell r="E18">
            <v>55.46</v>
          </cell>
          <cell r="F18">
            <v>51.18</v>
          </cell>
        </row>
        <row r="19">
          <cell r="E19">
            <v>46.25</v>
          </cell>
          <cell r="F19">
            <v>46.65</v>
          </cell>
        </row>
      </sheetData>
      <sheetData sheetId="9"/>
      <sheetData sheetId="10"/>
      <sheetData sheetId="1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JST"/>
      <sheetName val="listy"/>
    </sheetNames>
    <sheetDataSet>
      <sheetData sheetId="0" refreshError="1"/>
      <sheetData sheetId="1" refreshError="1">
        <row r="1">
          <cell r="A1">
            <v>2</v>
          </cell>
          <cell r="B1" t="str">
            <v>dolnośląskie</v>
          </cell>
          <cell r="C1" t="str">
            <v>we Wrocławiu</v>
          </cell>
        </row>
        <row r="2">
          <cell r="A2">
            <v>4</v>
          </cell>
          <cell r="B2" t="str">
            <v>kujawsko-pomorskie</v>
          </cell>
          <cell r="C2" t="str">
            <v>w Bydgoszczy</v>
          </cell>
        </row>
        <row r="3">
          <cell r="A3">
            <v>6</v>
          </cell>
          <cell r="B3" t="str">
            <v>lubelskie</v>
          </cell>
          <cell r="C3" t="str">
            <v>w Lublinie</v>
          </cell>
        </row>
        <row r="4">
          <cell r="A4">
            <v>8</v>
          </cell>
          <cell r="B4" t="str">
            <v>lubuskie</v>
          </cell>
          <cell r="C4" t="str">
            <v>w Zielonej Górze</v>
          </cell>
        </row>
        <row r="5">
          <cell r="A5">
            <v>10</v>
          </cell>
          <cell r="B5" t="str">
            <v>łódzkie</v>
          </cell>
          <cell r="C5" t="str">
            <v>w Łodzi</v>
          </cell>
        </row>
        <row r="6">
          <cell r="A6">
            <v>12</v>
          </cell>
          <cell r="B6" t="str">
            <v>małopolskie</v>
          </cell>
          <cell r="C6" t="str">
            <v>w Krakowie</v>
          </cell>
        </row>
        <row r="7">
          <cell r="A7">
            <v>14</v>
          </cell>
          <cell r="B7" t="str">
            <v>mazowieckie</v>
          </cell>
          <cell r="C7" t="str">
            <v>w Warszawie</v>
          </cell>
        </row>
        <row r="8">
          <cell r="A8">
            <v>16</v>
          </cell>
          <cell r="B8" t="str">
            <v>opolskie</v>
          </cell>
          <cell r="C8" t="str">
            <v>w Opolu</v>
          </cell>
        </row>
        <row r="9">
          <cell r="A9">
            <v>18</v>
          </cell>
          <cell r="B9" t="str">
            <v>podkarpackie</v>
          </cell>
          <cell r="C9" t="str">
            <v>w Rzeszowie</v>
          </cell>
        </row>
        <row r="10">
          <cell r="A10">
            <v>20</v>
          </cell>
          <cell r="B10" t="str">
            <v>podlaskie</v>
          </cell>
          <cell r="C10" t="str">
            <v>w Białymstoku</v>
          </cell>
        </row>
        <row r="11">
          <cell r="A11">
            <v>22</v>
          </cell>
          <cell r="B11" t="str">
            <v>pomorskie</v>
          </cell>
          <cell r="C11" t="str">
            <v>w Gdańsku</v>
          </cell>
        </row>
        <row r="12">
          <cell r="A12">
            <v>24</v>
          </cell>
          <cell r="B12" t="str">
            <v>śląskie</v>
          </cell>
          <cell r="C12" t="str">
            <v>w Katowicach</v>
          </cell>
        </row>
        <row r="13">
          <cell r="A13">
            <v>26</v>
          </cell>
          <cell r="B13" t="str">
            <v>świętokrzyskie</v>
          </cell>
          <cell r="C13" t="str">
            <v>w Kielcach</v>
          </cell>
        </row>
        <row r="14">
          <cell r="A14">
            <v>28</v>
          </cell>
          <cell r="B14" t="str">
            <v>warmińsko-mazurskie</v>
          </cell>
          <cell r="C14" t="str">
            <v>w Olsztynie</v>
          </cell>
        </row>
        <row r="15">
          <cell r="A15">
            <v>30</v>
          </cell>
          <cell r="B15" t="str">
            <v>wielkopolskie</v>
          </cell>
          <cell r="C15" t="str">
            <v>w Poznaniu</v>
          </cell>
        </row>
        <row r="16">
          <cell r="A16">
            <v>32</v>
          </cell>
          <cell r="B16" t="str">
            <v>zachodniopomorskie</v>
          </cell>
          <cell r="C16" t="str">
            <v>w Szczecinie</v>
          </cell>
        </row>
      </sheetData>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21"/>
  <sheetViews>
    <sheetView tabSelected="1" zoomScale="110" zoomScaleNormal="110" workbookViewId="0">
      <selection activeCell="H12" sqref="H12"/>
    </sheetView>
  </sheetViews>
  <sheetFormatPr defaultRowHeight="12.75"/>
  <cols>
    <col min="1" max="1" width="3.7109375" customWidth="1"/>
    <col min="2" max="2" width="43" customWidth="1"/>
    <col min="3" max="3" width="11.28515625"/>
    <col min="4" max="4" width="12.5703125" customWidth="1"/>
    <col min="5" max="5" width="11.140625" customWidth="1"/>
    <col min="6" max="6" width="13.140625" customWidth="1"/>
  </cols>
  <sheetData>
    <row r="1" spans="1:6">
      <c r="A1" s="3"/>
      <c r="B1" s="3"/>
      <c r="C1" s="3"/>
      <c r="D1" s="3"/>
      <c r="E1" s="7" t="s">
        <v>0</v>
      </c>
      <c r="F1" s="3"/>
    </row>
    <row r="2" spans="1:6">
      <c r="A2" s="3"/>
      <c r="B2" s="3"/>
      <c r="C2" s="3"/>
      <c r="D2" s="3"/>
      <c r="E2" s="145" t="s">
        <v>145</v>
      </c>
      <c r="F2" s="3"/>
    </row>
    <row r="3" spans="1:6">
      <c r="A3" s="3"/>
      <c r="B3" s="3"/>
      <c r="C3" s="3"/>
      <c r="D3" s="3"/>
      <c r="E3" s="145" t="s">
        <v>1</v>
      </c>
      <c r="F3" s="3"/>
    </row>
    <row r="4" spans="1:6">
      <c r="A4" s="3"/>
      <c r="B4" s="3"/>
      <c r="C4" s="3"/>
      <c r="D4" s="3"/>
      <c r="E4" s="145" t="s">
        <v>146</v>
      </c>
      <c r="F4" s="3"/>
    </row>
    <row r="5" spans="1:6" ht="7.5" customHeight="1">
      <c r="A5" s="3"/>
      <c r="B5" s="3"/>
      <c r="C5" s="3"/>
      <c r="D5" s="3"/>
      <c r="E5" s="3"/>
      <c r="F5" s="3"/>
    </row>
    <row r="6" spans="1:6" ht="57" customHeight="1">
      <c r="A6" s="156" t="s">
        <v>131</v>
      </c>
      <c r="B6" s="156"/>
      <c r="C6" s="156"/>
      <c r="D6" s="156"/>
      <c r="E6" s="156"/>
      <c r="F6" s="156"/>
    </row>
    <row r="7" spans="1:6">
      <c r="A7" s="3"/>
      <c r="B7" s="3"/>
      <c r="C7" s="3"/>
      <c r="D7" s="3"/>
      <c r="E7" s="3"/>
      <c r="F7" s="3"/>
    </row>
    <row r="8" spans="1:6">
      <c r="A8" s="154" t="s">
        <v>2</v>
      </c>
      <c r="B8" s="155" t="s">
        <v>3</v>
      </c>
      <c r="C8" s="154" t="s">
        <v>4</v>
      </c>
      <c r="D8" s="154"/>
      <c r="E8" s="154"/>
      <c r="F8" s="154"/>
    </row>
    <row r="9" spans="1:6">
      <c r="A9" s="154"/>
      <c r="B9" s="155"/>
      <c r="C9" s="146" t="s">
        <v>5</v>
      </c>
      <c r="D9" s="146" t="s">
        <v>6</v>
      </c>
      <c r="E9" s="146" t="s">
        <v>7</v>
      </c>
      <c r="F9" s="146" t="s">
        <v>8</v>
      </c>
    </row>
    <row r="10" spans="1:6" s="150" customFormat="1" ht="7.5" customHeight="1">
      <c r="A10" s="149">
        <v>1</v>
      </c>
      <c r="B10" s="149">
        <v>2</v>
      </c>
      <c r="C10" s="149">
        <v>3</v>
      </c>
      <c r="D10" s="149">
        <v>4</v>
      </c>
      <c r="E10" s="149">
        <v>5</v>
      </c>
      <c r="F10" s="149">
        <v>6</v>
      </c>
    </row>
    <row r="11" spans="1:6" ht="24.95" customHeight="1">
      <c r="A11" s="147" t="s">
        <v>134</v>
      </c>
      <c r="B11" s="151" t="s">
        <v>144</v>
      </c>
      <c r="C11" s="148">
        <f>Arkusz2!B31</f>
        <v>8.9466666666666654</v>
      </c>
      <c r="D11" s="148">
        <f>Arkusz2!C31</f>
        <v>21.47</v>
      </c>
      <c r="E11" s="148">
        <f>Arkusz2!D31</f>
        <v>54.030000000000008</v>
      </c>
      <c r="F11" s="148">
        <f>Arkusz2!E31</f>
        <v>46.3825</v>
      </c>
    </row>
    <row r="12" spans="1:6" ht="24.95" customHeight="1">
      <c r="A12" s="153" t="s">
        <v>9</v>
      </c>
      <c r="B12" s="152" t="s">
        <v>135</v>
      </c>
      <c r="C12" s="148">
        <f>Arkusz2!B29</f>
        <v>8.7675000000000001</v>
      </c>
      <c r="D12" s="148">
        <f>Arkusz2!C29</f>
        <v>22.228749999999998</v>
      </c>
      <c r="E12" s="148">
        <f>Arkusz2!D29</f>
        <v>55.456250000000004</v>
      </c>
      <c r="F12" s="148">
        <f>Arkusz2!E29</f>
        <v>46.248750000000001</v>
      </c>
    </row>
    <row r="13" spans="1:6" ht="24.95" customHeight="1">
      <c r="A13" s="153" t="s">
        <v>10</v>
      </c>
      <c r="B13" s="152" t="s">
        <v>136</v>
      </c>
      <c r="C13" s="148">
        <f>Arkusz2!B30</f>
        <v>9.3049999999999997</v>
      </c>
      <c r="D13" s="148">
        <f>Arkusz2!C30</f>
        <v>19.952500000000001</v>
      </c>
      <c r="E13" s="148">
        <f>Arkusz2!D30</f>
        <v>51.177499999999995</v>
      </c>
      <c r="F13" s="148">
        <f>Arkusz2!E30</f>
        <v>46.65</v>
      </c>
    </row>
    <row r="14" spans="1:6" ht="24.95" customHeight="1">
      <c r="A14" s="147" t="s">
        <v>137</v>
      </c>
      <c r="B14" s="151" t="s">
        <v>86</v>
      </c>
      <c r="C14" s="148">
        <f>Arkusz2!B49</f>
        <v>316152.58</v>
      </c>
      <c r="D14" s="148">
        <f>Arkusz2!C49</f>
        <v>894592.47</v>
      </c>
      <c r="E14" s="148">
        <f>Arkusz2!D49</f>
        <v>2744989.07</v>
      </c>
      <c r="F14" s="148">
        <f>Arkusz2!E49</f>
        <v>2947235.68</v>
      </c>
    </row>
    <row r="15" spans="1:6" ht="24.95" customHeight="1">
      <c r="A15" s="147" t="s">
        <v>138</v>
      </c>
      <c r="B15" s="151" t="s">
        <v>87</v>
      </c>
      <c r="C15" s="148">
        <f>Arkusz3!I$16</f>
        <v>2943.69</v>
      </c>
      <c r="D15" s="148">
        <f>Arkusz3!I$17</f>
        <v>3472.26</v>
      </c>
      <c r="E15" s="148">
        <f>Arkusz3!I$18</f>
        <v>4233.4799999999996</v>
      </c>
      <c r="F15" s="148">
        <f>Arkusz3!I$19</f>
        <v>5295.07</v>
      </c>
    </row>
    <row r="16" spans="1:6" ht="24.95" customHeight="1">
      <c r="A16" s="147" t="s">
        <v>139</v>
      </c>
      <c r="B16" s="151" t="s">
        <v>132</v>
      </c>
      <c r="C16" s="148">
        <f>Arkusz3!G16</f>
        <v>295663.61</v>
      </c>
      <c r="D16" s="148">
        <f>Arkusz3!G17</f>
        <v>787280.85</v>
      </c>
      <c r="E16" s="148">
        <f>Arkusz3!G18</f>
        <v>2570387.2799999998</v>
      </c>
      <c r="F16" s="148">
        <f>Arkusz3!G19</f>
        <v>2819384.94</v>
      </c>
    </row>
    <row r="17" spans="1:6" ht="24.95" customHeight="1">
      <c r="A17" s="147" t="s">
        <v>140</v>
      </c>
      <c r="B17" s="151" t="s">
        <v>11</v>
      </c>
      <c r="C17" s="148">
        <f>Arkusz3!I11</f>
        <v>2752.92</v>
      </c>
      <c r="D17" s="148">
        <f>C17*111%</f>
        <v>3055.7412000000004</v>
      </c>
      <c r="E17" s="148">
        <f>C17*144%</f>
        <v>3964.2048</v>
      </c>
      <c r="F17" s="148">
        <f>C17*184%</f>
        <v>5065.3728000000001</v>
      </c>
    </row>
    <row r="18" spans="1:6" ht="24.95" customHeight="1">
      <c r="A18" s="147" t="s">
        <v>141</v>
      </c>
      <c r="B18" s="151" t="s">
        <v>12</v>
      </c>
      <c r="C18" s="148">
        <f>C14-C16</f>
        <v>20488.97000000003</v>
      </c>
      <c r="D18" s="148">
        <f t="shared" ref="D18:F19" si="0">D14-D16</f>
        <v>107311.62</v>
      </c>
      <c r="E18" s="148">
        <f t="shared" si="0"/>
        <v>174601.79000000004</v>
      </c>
      <c r="F18" s="148">
        <f t="shared" si="0"/>
        <v>127850.74000000022</v>
      </c>
    </row>
    <row r="19" spans="1:6" ht="24.95" customHeight="1">
      <c r="A19" s="147" t="s">
        <v>142</v>
      </c>
      <c r="B19" s="151" t="s">
        <v>133</v>
      </c>
      <c r="C19" s="148">
        <f>C15-C17</f>
        <v>190.76999999999998</v>
      </c>
      <c r="D19" s="148">
        <f t="shared" si="0"/>
        <v>416.51879999999983</v>
      </c>
      <c r="E19" s="148">
        <f t="shared" si="0"/>
        <v>269.27519999999959</v>
      </c>
      <c r="F19" s="148">
        <f t="shared" si="0"/>
        <v>229.69719999999961</v>
      </c>
    </row>
    <row r="20" spans="1:6">
      <c r="A20" s="3"/>
      <c r="B20" s="144"/>
      <c r="C20" s="3"/>
      <c r="D20" s="3"/>
      <c r="E20" s="3"/>
      <c r="F20" s="3"/>
    </row>
    <row r="21" spans="1:6" ht="73.5" customHeight="1">
      <c r="A21" s="157" t="s">
        <v>143</v>
      </c>
      <c r="B21" s="157"/>
      <c r="C21" s="157"/>
      <c r="D21" s="157"/>
      <c r="E21" s="157"/>
      <c r="F21" s="157"/>
    </row>
  </sheetData>
  <mergeCells count="5">
    <mergeCell ref="A8:A9"/>
    <mergeCell ref="B8:B9"/>
    <mergeCell ref="C8:F8"/>
    <mergeCell ref="A6:F6"/>
    <mergeCell ref="A21:F21"/>
  </mergeCells>
  <pageMargins left="0.5" right="0.28000000000000003" top="0.78740157480314965" bottom="0.78740157480314965" header="0.51181102362204722" footer="0.51181102362204722"/>
  <pageSetup paperSize="9" orientation="portrait" useFirstPageNumber="1" horizontalDpi="300" verticalDpi="300" r:id="rId1"/>
</worksheet>
</file>

<file path=xl/worksheets/sheet2.xml><?xml version="1.0" encoding="utf-8"?>
<worksheet xmlns="http://schemas.openxmlformats.org/spreadsheetml/2006/main" xmlns:r="http://schemas.openxmlformats.org/officeDocument/2006/relationships">
  <dimension ref="A1:S65535"/>
  <sheetViews>
    <sheetView topLeftCell="A23" workbookViewId="0">
      <selection activeCell="E43" sqref="E43"/>
    </sheetView>
  </sheetViews>
  <sheetFormatPr defaultColWidth="8.7109375" defaultRowHeight="12.75"/>
  <cols>
    <col min="1" max="1" width="27.7109375" style="3" customWidth="1"/>
    <col min="2" max="2" width="11.5703125" style="3" customWidth="1"/>
    <col min="3" max="3" width="12.28515625" style="3" customWidth="1"/>
    <col min="4" max="4" width="11.85546875" style="3" customWidth="1"/>
    <col min="5" max="5" width="12.85546875" style="3" customWidth="1"/>
    <col min="6" max="8" width="0" style="3" hidden="1" customWidth="1"/>
    <col min="9" max="9" width="15.42578125" style="5" customWidth="1"/>
    <col min="10" max="14" width="0" hidden="1" customWidth="1"/>
    <col min="257" max="257" width="27.7109375" customWidth="1"/>
    <col min="258" max="258" width="11.5703125" customWidth="1"/>
    <col min="259" max="259" width="12.28515625" customWidth="1"/>
    <col min="260" max="260" width="11.85546875" customWidth="1"/>
    <col min="261" max="261" width="12.85546875" customWidth="1"/>
    <col min="262" max="264" width="0" hidden="1" customWidth="1"/>
    <col min="265" max="265" width="15.42578125" customWidth="1"/>
    <col min="266" max="270" width="0" hidden="1" customWidth="1"/>
    <col min="513" max="513" width="27.7109375" customWidth="1"/>
    <col min="514" max="514" width="11.5703125" customWidth="1"/>
    <col min="515" max="515" width="12.28515625" customWidth="1"/>
    <col min="516" max="516" width="11.85546875" customWidth="1"/>
    <col min="517" max="517" width="12.85546875" customWidth="1"/>
    <col min="518" max="520" width="0" hidden="1" customWidth="1"/>
    <col min="521" max="521" width="15.42578125" customWidth="1"/>
    <col min="522" max="526" width="0" hidden="1" customWidth="1"/>
    <col min="769" max="769" width="27.7109375" customWidth="1"/>
    <col min="770" max="770" width="11.5703125" customWidth="1"/>
    <col min="771" max="771" width="12.28515625" customWidth="1"/>
    <col min="772" max="772" width="11.85546875" customWidth="1"/>
    <col min="773" max="773" width="12.85546875" customWidth="1"/>
    <col min="774" max="776" width="0" hidden="1" customWidth="1"/>
    <col min="777" max="777" width="15.42578125" customWidth="1"/>
    <col min="778" max="782" width="0" hidden="1" customWidth="1"/>
    <col min="1025" max="1025" width="27.7109375" customWidth="1"/>
    <col min="1026" max="1026" width="11.5703125" customWidth="1"/>
    <col min="1027" max="1027" width="12.28515625" customWidth="1"/>
    <col min="1028" max="1028" width="11.85546875" customWidth="1"/>
    <col min="1029" max="1029" width="12.85546875" customWidth="1"/>
    <col min="1030" max="1032" width="0" hidden="1" customWidth="1"/>
    <col min="1033" max="1033" width="15.42578125" customWidth="1"/>
    <col min="1034" max="1038" width="0" hidden="1" customWidth="1"/>
    <col min="1281" max="1281" width="27.7109375" customWidth="1"/>
    <col min="1282" max="1282" width="11.5703125" customWidth="1"/>
    <col min="1283" max="1283" width="12.28515625" customWidth="1"/>
    <col min="1284" max="1284" width="11.85546875" customWidth="1"/>
    <col min="1285" max="1285" width="12.85546875" customWidth="1"/>
    <col min="1286" max="1288" width="0" hidden="1" customWidth="1"/>
    <col min="1289" max="1289" width="15.42578125" customWidth="1"/>
    <col min="1290" max="1294" width="0" hidden="1" customWidth="1"/>
    <col min="1537" max="1537" width="27.7109375" customWidth="1"/>
    <col min="1538" max="1538" width="11.5703125" customWidth="1"/>
    <col min="1539" max="1539" width="12.28515625" customWidth="1"/>
    <col min="1540" max="1540" width="11.85546875" customWidth="1"/>
    <col min="1541" max="1541" width="12.85546875" customWidth="1"/>
    <col min="1542" max="1544" width="0" hidden="1" customWidth="1"/>
    <col min="1545" max="1545" width="15.42578125" customWidth="1"/>
    <col min="1546" max="1550" width="0" hidden="1" customWidth="1"/>
    <col min="1793" max="1793" width="27.7109375" customWidth="1"/>
    <col min="1794" max="1794" width="11.5703125" customWidth="1"/>
    <col min="1795" max="1795" width="12.28515625" customWidth="1"/>
    <col min="1796" max="1796" width="11.85546875" customWidth="1"/>
    <col min="1797" max="1797" width="12.85546875" customWidth="1"/>
    <col min="1798" max="1800" width="0" hidden="1" customWidth="1"/>
    <col min="1801" max="1801" width="15.42578125" customWidth="1"/>
    <col min="1802" max="1806" width="0" hidden="1" customWidth="1"/>
    <col min="2049" max="2049" width="27.7109375" customWidth="1"/>
    <col min="2050" max="2050" width="11.5703125" customWidth="1"/>
    <col min="2051" max="2051" width="12.28515625" customWidth="1"/>
    <col min="2052" max="2052" width="11.85546875" customWidth="1"/>
    <col min="2053" max="2053" width="12.85546875" customWidth="1"/>
    <col min="2054" max="2056" width="0" hidden="1" customWidth="1"/>
    <col min="2057" max="2057" width="15.42578125" customWidth="1"/>
    <col min="2058" max="2062" width="0" hidden="1" customWidth="1"/>
    <col min="2305" max="2305" width="27.7109375" customWidth="1"/>
    <col min="2306" max="2306" width="11.5703125" customWidth="1"/>
    <col min="2307" max="2307" width="12.28515625" customWidth="1"/>
    <col min="2308" max="2308" width="11.85546875" customWidth="1"/>
    <col min="2309" max="2309" width="12.85546875" customWidth="1"/>
    <col min="2310" max="2312" width="0" hidden="1" customWidth="1"/>
    <col min="2313" max="2313" width="15.42578125" customWidth="1"/>
    <col min="2314" max="2318" width="0" hidden="1" customWidth="1"/>
    <col min="2561" max="2561" width="27.7109375" customWidth="1"/>
    <col min="2562" max="2562" width="11.5703125" customWidth="1"/>
    <col min="2563" max="2563" width="12.28515625" customWidth="1"/>
    <col min="2564" max="2564" width="11.85546875" customWidth="1"/>
    <col min="2565" max="2565" width="12.85546875" customWidth="1"/>
    <col min="2566" max="2568" width="0" hidden="1" customWidth="1"/>
    <col min="2569" max="2569" width="15.42578125" customWidth="1"/>
    <col min="2570" max="2574" width="0" hidden="1" customWidth="1"/>
    <col min="2817" max="2817" width="27.7109375" customWidth="1"/>
    <col min="2818" max="2818" width="11.5703125" customWidth="1"/>
    <col min="2819" max="2819" width="12.28515625" customWidth="1"/>
    <col min="2820" max="2820" width="11.85546875" customWidth="1"/>
    <col min="2821" max="2821" width="12.85546875" customWidth="1"/>
    <col min="2822" max="2824" width="0" hidden="1" customWidth="1"/>
    <col min="2825" max="2825" width="15.42578125" customWidth="1"/>
    <col min="2826" max="2830" width="0" hidden="1" customWidth="1"/>
    <col min="3073" max="3073" width="27.7109375" customWidth="1"/>
    <col min="3074" max="3074" width="11.5703125" customWidth="1"/>
    <col min="3075" max="3075" width="12.28515625" customWidth="1"/>
    <col min="3076" max="3076" width="11.85546875" customWidth="1"/>
    <col min="3077" max="3077" width="12.85546875" customWidth="1"/>
    <col min="3078" max="3080" width="0" hidden="1" customWidth="1"/>
    <col min="3081" max="3081" width="15.42578125" customWidth="1"/>
    <col min="3082" max="3086" width="0" hidden="1" customWidth="1"/>
    <col min="3329" max="3329" width="27.7109375" customWidth="1"/>
    <col min="3330" max="3330" width="11.5703125" customWidth="1"/>
    <col min="3331" max="3331" width="12.28515625" customWidth="1"/>
    <col min="3332" max="3332" width="11.85546875" customWidth="1"/>
    <col min="3333" max="3333" width="12.85546875" customWidth="1"/>
    <col min="3334" max="3336" width="0" hidden="1" customWidth="1"/>
    <col min="3337" max="3337" width="15.42578125" customWidth="1"/>
    <col min="3338" max="3342" width="0" hidden="1" customWidth="1"/>
    <col min="3585" max="3585" width="27.7109375" customWidth="1"/>
    <col min="3586" max="3586" width="11.5703125" customWidth="1"/>
    <col min="3587" max="3587" width="12.28515625" customWidth="1"/>
    <col min="3588" max="3588" width="11.85546875" customWidth="1"/>
    <col min="3589" max="3589" width="12.85546875" customWidth="1"/>
    <col min="3590" max="3592" width="0" hidden="1" customWidth="1"/>
    <col min="3593" max="3593" width="15.42578125" customWidth="1"/>
    <col min="3594" max="3598" width="0" hidden="1" customWidth="1"/>
    <col min="3841" max="3841" width="27.7109375" customWidth="1"/>
    <col min="3842" max="3842" width="11.5703125" customWidth="1"/>
    <col min="3843" max="3843" width="12.28515625" customWidth="1"/>
    <col min="3844" max="3844" width="11.85546875" customWidth="1"/>
    <col min="3845" max="3845" width="12.85546875" customWidth="1"/>
    <col min="3846" max="3848" width="0" hidden="1" customWidth="1"/>
    <col min="3849" max="3849" width="15.42578125" customWidth="1"/>
    <col min="3850" max="3854" width="0" hidden="1" customWidth="1"/>
    <col min="4097" max="4097" width="27.7109375" customWidth="1"/>
    <col min="4098" max="4098" width="11.5703125" customWidth="1"/>
    <col min="4099" max="4099" width="12.28515625" customWidth="1"/>
    <col min="4100" max="4100" width="11.85546875" customWidth="1"/>
    <col min="4101" max="4101" width="12.85546875" customWidth="1"/>
    <col min="4102" max="4104" width="0" hidden="1" customWidth="1"/>
    <col min="4105" max="4105" width="15.42578125" customWidth="1"/>
    <col min="4106" max="4110" width="0" hidden="1" customWidth="1"/>
    <col min="4353" max="4353" width="27.7109375" customWidth="1"/>
    <col min="4354" max="4354" width="11.5703125" customWidth="1"/>
    <col min="4355" max="4355" width="12.28515625" customWidth="1"/>
    <col min="4356" max="4356" width="11.85546875" customWidth="1"/>
    <col min="4357" max="4357" width="12.85546875" customWidth="1"/>
    <col min="4358" max="4360" width="0" hidden="1" customWidth="1"/>
    <col min="4361" max="4361" width="15.42578125" customWidth="1"/>
    <col min="4362" max="4366" width="0" hidden="1" customWidth="1"/>
    <col min="4609" max="4609" width="27.7109375" customWidth="1"/>
    <col min="4610" max="4610" width="11.5703125" customWidth="1"/>
    <col min="4611" max="4611" width="12.28515625" customWidth="1"/>
    <col min="4612" max="4612" width="11.85546875" customWidth="1"/>
    <col min="4613" max="4613" width="12.85546875" customWidth="1"/>
    <col min="4614" max="4616" width="0" hidden="1" customWidth="1"/>
    <col min="4617" max="4617" width="15.42578125" customWidth="1"/>
    <col min="4618" max="4622" width="0" hidden="1" customWidth="1"/>
    <col min="4865" max="4865" width="27.7109375" customWidth="1"/>
    <col min="4866" max="4866" width="11.5703125" customWidth="1"/>
    <col min="4867" max="4867" width="12.28515625" customWidth="1"/>
    <col min="4868" max="4868" width="11.85546875" customWidth="1"/>
    <col min="4869" max="4869" width="12.85546875" customWidth="1"/>
    <col min="4870" max="4872" width="0" hidden="1" customWidth="1"/>
    <col min="4873" max="4873" width="15.42578125" customWidth="1"/>
    <col min="4874" max="4878" width="0" hidden="1" customWidth="1"/>
    <col min="5121" max="5121" width="27.7109375" customWidth="1"/>
    <col min="5122" max="5122" width="11.5703125" customWidth="1"/>
    <col min="5123" max="5123" width="12.28515625" customWidth="1"/>
    <col min="5124" max="5124" width="11.85546875" customWidth="1"/>
    <col min="5125" max="5125" width="12.85546875" customWidth="1"/>
    <col min="5126" max="5128" width="0" hidden="1" customWidth="1"/>
    <col min="5129" max="5129" width="15.42578125" customWidth="1"/>
    <col min="5130" max="5134" width="0" hidden="1" customWidth="1"/>
    <col min="5377" max="5377" width="27.7109375" customWidth="1"/>
    <col min="5378" max="5378" width="11.5703125" customWidth="1"/>
    <col min="5379" max="5379" width="12.28515625" customWidth="1"/>
    <col min="5380" max="5380" width="11.85546875" customWidth="1"/>
    <col min="5381" max="5381" width="12.85546875" customWidth="1"/>
    <col min="5382" max="5384" width="0" hidden="1" customWidth="1"/>
    <col min="5385" max="5385" width="15.42578125" customWidth="1"/>
    <col min="5386" max="5390" width="0" hidden="1" customWidth="1"/>
    <col min="5633" max="5633" width="27.7109375" customWidth="1"/>
    <col min="5634" max="5634" width="11.5703125" customWidth="1"/>
    <col min="5635" max="5635" width="12.28515625" customWidth="1"/>
    <col min="5636" max="5636" width="11.85546875" customWidth="1"/>
    <col min="5637" max="5637" width="12.85546875" customWidth="1"/>
    <col min="5638" max="5640" width="0" hidden="1" customWidth="1"/>
    <col min="5641" max="5641" width="15.42578125" customWidth="1"/>
    <col min="5642" max="5646" width="0" hidden="1" customWidth="1"/>
    <col min="5889" max="5889" width="27.7109375" customWidth="1"/>
    <col min="5890" max="5890" width="11.5703125" customWidth="1"/>
    <col min="5891" max="5891" width="12.28515625" customWidth="1"/>
    <col min="5892" max="5892" width="11.85546875" customWidth="1"/>
    <col min="5893" max="5893" width="12.85546875" customWidth="1"/>
    <col min="5894" max="5896" width="0" hidden="1" customWidth="1"/>
    <col min="5897" max="5897" width="15.42578125" customWidth="1"/>
    <col min="5898" max="5902" width="0" hidden="1" customWidth="1"/>
    <col min="6145" max="6145" width="27.7109375" customWidth="1"/>
    <col min="6146" max="6146" width="11.5703125" customWidth="1"/>
    <col min="6147" max="6147" width="12.28515625" customWidth="1"/>
    <col min="6148" max="6148" width="11.85546875" customWidth="1"/>
    <col min="6149" max="6149" width="12.85546875" customWidth="1"/>
    <col min="6150" max="6152" width="0" hidden="1" customWidth="1"/>
    <col min="6153" max="6153" width="15.42578125" customWidth="1"/>
    <col min="6154" max="6158" width="0" hidden="1" customWidth="1"/>
    <col min="6401" max="6401" width="27.7109375" customWidth="1"/>
    <col min="6402" max="6402" width="11.5703125" customWidth="1"/>
    <col min="6403" max="6403" width="12.28515625" customWidth="1"/>
    <col min="6404" max="6404" width="11.85546875" customWidth="1"/>
    <col min="6405" max="6405" width="12.85546875" customWidth="1"/>
    <col min="6406" max="6408" width="0" hidden="1" customWidth="1"/>
    <col min="6409" max="6409" width="15.42578125" customWidth="1"/>
    <col min="6410" max="6414" width="0" hidden="1" customWidth="1"/>
    <col min="6657" max="6657" width="27.7109375" customWidth="1"/>
    <col min="6658" max="6658" width="11.5703125" customWidth="1"/>
    <col min="6659" max="6659" width="12.28515625" customWidth="1"/>
    <col min="6660" max="6660" width="11.85546875" customWidth="1"/>
    <col min="6661" max="6661" width="12.85546875" customWidth="1"/>
    <col min="6662" max="6664" width="0" hidden="1" customWidth="1"/>
    <col min="6665" max="6665" width="15.42578125" customWidth="1"/>
    <col min="6666" max="6670" width="0" hidden="1" customWidth="1"/>
    <col min="6913" max="6913" width="27.7109375" customWidth="1"/>
    <col min="6914" max="6914" width="11.5703125" customWidth="1"/>
    <col min="6915" max="6915" width="12.28515625" customWidth="1"/>
    <col min="6916" max="6916" width="11.85546875" customWidth="1"/>
    <col min="6917" max="6917" width="12.85546875" customWidth="1"/>
    <col min="6918" max="6920" width="0" hidden="1" customWidth="1"/>
    <col min="6921" max="6921" width="15.42578125" customWidth="1"/>
    <col min="6922" max="6926" width="0" hidden="1" customWidth="1"/>
    <col min="7169" max="7169" width="27.7109375" customWidth="1"/>
    <col min="7170" max="7170" width="11.5703125" customWidth="1"/>
    <col min="7171" max="7171" width="12.28515625" customWidth="1"/>
    <col min="7172" max="7172" width="11.85546875" customWidth="1"/>
    <col min="7173" max="7173" width="12.85546875" customWidth="1"/>
    <col min="7174" max="7176" width="0" hidden="1" customWidth="1"/>
    <col min="7177" max="7177" width="15.42578125" customWidth="1"/>
    <col min="7178" max="7182" width="0" hidden="1" customWidth="1"/>
    <col min="7425" max="7425" width="27.7109375" customWidth="1"/>
    <col min="7426" max="7426" width="11.5703125" customWidth="1"/>
    <col min="7427" max="7427" width="12.28515625" customWidth="1"/>
    <col min="7428" max="7428" width="11.85546875" customWidth="1"/>
    <col min="7429" max="7429" width="12.85546875" customWidth="1"/>
    <col min="7430" max="7432" width="0" hidden="1" customWidth="1"/>
    <col min="7433" max="7433" width="15.42578125" customWidth="1"/>
    <col min="7434" max="7438" width="0" hidden="1" customWidth="1"/>
    <col min="7681" max="7681" width="27.7109375" customWidth="1"/>
    <col min="7682" max="7682" width="11.5703125" customWidth="1"/>
    <col min="7683" max="7683" width="12.28515625" customWidth="1"/>
    <col min="7684" max="7684" width="11.85546875" customWidth="1"/>
    <col min="7685" max="7685" width="12.85546875" customWidth="1"/>
    <col min="7686" max="7688" width="0" hidden="1" customWidth="1"/>
    <col min="7689" max="7689" width="15.42578125" customWidth="1"/>
    <col min="7690" max="7694" width="0" hidden="1" customWidth="1"/>
    <col min="7937" max="7937" width="27.7109375" customWidth="1"/>
    <col min="7938" max="7938" width="11.5703125" customWidth="1"/>
    <col min="7939" max="7939" width="12.28515625" customWidth="1"/>
    <col min="7940" max="7940" width="11.85546875" customWidth="1"/>
    <col min="7941" max="7941" width="12.85546875" customWidth="1"/>
    <col min="7942" max="7944" width="0" hidden="1" customWidth="1"/>
    <col min="7945" max="7945" width="15.42578125" customWidth="1"/>
    <col min="7946" max="7950" width="0" hidden="1" customWidth="1"/>
    <col min="8193" max="8193" width="27.7109375" customWidth="1"/>
    <col min="8194" max="8194" width="11.5703125" customWidth="1"/>
    <col min="8195" max="8195" width="12.28515625" customWidth="1"/>
    <col min="8196" max="8196" width="11.85546875" customWidth="1"/>
    <col min="8197" max="8197" width="12.85546875" customWidth="1"/>
    <col min="8198" max="8200" width="0" hidden="1" customWidth="1"/>
    <col min="8201" max="8201" width="15.42578125" customWidth="1"/>
    <col min="8202" max="8206" width="0" hidden="1" customWidth="1"/>
    <col min="8449" max="8449" width="27.7109375" customWidth="1"/>
    <col min="8450" max="8450" width="11.5703125" customWidth="1"/>
    <col min="8451" max="8451" width="12.28515625" customWidth="1"/>
    <col min="8452" max="8452" width="11.85546875" customWidth="1"/>
    <col min="8453" max="8453" width="12.85546875" customWidth="1"/>
    <col min="8454" max="8456" width="0" hidden="1" customWidth="1"/>
    <col min="8457" max="8457" width="15.42578125" customWidth="1"/>
    <col min="8458" max="8462" width="0" hidden="1" customWidth="1"/>
    <col min="8705" max="8705" width="27.7109375" customWidth="1"/>
    <col min="8706" max="8706" width="11.5703125" customWidth="1"/>
    <col min="8707" max="8707" width="12.28515625" customWidth="1"/>
    <col min="8708" max="8708" width="11.85546875" customWidth="1"/>
    <col min="8709" max="8709" width="12.85546875" customWidth="1"/>
    <col min="8710" max="8712" width="0" hidden="1" customWidth="1"/>
    <col min="8713" max="8713" width="15.42578125" customWidth="1"/>
    <col min="8714" max="8718" width="0" hidden="1" customWidth="1"/>
    <col min="8961" max="8961" width="27.7109375" customWidth="1"/>
    <col min="8962" max="8962" width="11.5703125" customWidth="1"/>
    <col min="8963" max="8963" width="12.28515625" customWidth="1"/>
    <col min="8964" max="8964" width="11.85546875" customWidth="1"/>
    <col min="8965" max="8965" width="12.85546875" customWidth="1"/>
    <col min="8966" max="8968" width="0" hidden="1" customWidth="1"/>
    <col min="8969" max="8969" width="15.42578125" customWidth="1"/>
    <col min="8970" max="8974" width="0" hidden="1" customWidth="1"/>
    <col min="9217" max="9217" width="27.7109375" customWidth="1"/>
    <col min="9218" max="9218" width="11.5703125" customWidth="1"/>
    <col min="9219" max="9219" width="12.28515625" customWidth="1"/>
    <col min="9220" max="9220" width="11.85546875" customWidth="1"/>
    <col min="9221" max="9221" width="12.85546875" customWidth="1"/>
    <col min="9222" max="9224" width="0" hidden="1" customWidth="1"/>
    <col min="9225" max="9225" width="15.42578125" customWidth="1"/>
    <col min="9226" max="9230" width="0" hidden="1" customWidth="1"/>
    <col min="9473" max="9473" width="27.7109375" customWidth="1"/>
    <col min="9474" max="9474" width="11.5703125" customWidth="1"/>
    <col min="9475" max="9475" width="12.28515625" customWidth="1"/>
    <col min="9476" max="9476" width="11.85546875" customWidth="1"/>
    <col min="9477" max="9477" width="12.85546875" customWidth="1"/>
    <col min="9478" max="9480" width="0" hidden="1" customWidth="1"/>
    <col min="9481" max="9481" width="15.42578125" customWidth="1"/>
    <col min="9482" max="9486" width="0" hidden="1" customWidth="1"/>
    <col min="9729" max="9729" width="27.7109375" customWidth="1"/>
    <col min="9730" max="9730" width="11.5703125" customWidth="1"/>
    <col min="9731" max="9731" width="12.28515625" customWidth="1"/>
    <col min="9732" max="9732" width="11.85546875" customWidth="1"/>
    <col min="9733" max="9733" width="12.85546875" customWidth="1"/>
    <col min="9734" max="9736" width="0" hidden="1" customWidth="1"/>
    <col min="9737" max="9737" width="15.42578125" customWidth="1"/>
    <col min="9738" max="9742" width="0" hidden="1" customWidth="1"/>
    <col min="9985" max="9985" width="27.7109375" customWidth="1"/>
    <col min="9986" max="9986" width="11.5703125" customWidth="1"/>
    <col min="9987" max="9987" width="12.28515625" customWidth="1"/>
    <col min="9988" max="9988" width="11.85546875" customWidth="1"/>
    <col min="9989" max="9989" width="12.85546875" customWidth="1"/>
    <col min="9990" max="9992" width="0" hidden="1" customWidth="1"/>
    <col min="9993" max="9993" width="15.42578125" customWidth="1"/>
    <col min="9994" max="9998" width="0" hidden="1" customWidth="1"/>
    <col min="10241" max="10241" width="27.7109375" customWidth="1"/>
    <col min="10242" max="10242" width="11.5703125" customWidth="1"/>
    <col min="10243" max="10243" width="12.28515625" customWidth="1"/>
    <col min="10244" max="10244" width="11.85546875" customWidth="1"/>
    <col min="10245" max="10245" width="12.85546875" customWidth="1"/>
    <col min="10246" max="10248" width="0" hidden="1" customWidth="1"/>
    <col min="10249" max="10249" width="15.42578125" customWidth="1"/>
    <col min="10250" max="10254" width="0" hidden="1" customWidth="1"/>
    <col min="10497" max="10497" width="27.7109375" customWidth="1"/>
    <col min="10498" max="10498" width="11.5703125" customWidth="1"/>
    <col min="10499" max="10499" width="12.28515625" customWidth="1"/>
    <col min="10500" max="10500" width="11.85546875" customWidth="1"/>
    <col min="10501" max="10501" width="12.85546875" customWidth="1"/>
    <col min="10502" max="10504" width="0" hidden="1" customWidth="1"/>
    <col min="10505" max="10505" width="15.42578125" customWidth="1"/>
    <col min="10506" max="10510" width="0" hidden="1" customWidth="1"/>
    <col min="10753" max="10753" width="27.7109375" customWidth="1"/>
    <col min="10754" max="10754" width="11.5703125" customWidth="1"/>
    <col min="10755" max="10755" width="12.28515625" customWidth="1"/>
    <col min="10756" max="10756" width="11.85546875" customWidth="1"/>
    <col min="10757" max="10757" width="12.85546875" customWidth="1"/>
    <col min="10758" max="10760" width="0" hidden="1" customWidth="1"/>
    <col min="10761" max="10761" width="15.42578125" customWidth="1"/>
    <col min="10762" max="10766" width="0" hidden="1" customWidth="1"/>
    <col min="11009" max="11009" width="27.7109375" customWidth="1"/>
    <col min="11010" max="11010" width="11.5703125" customWidth="1"/>
    <col min="11011" max="11011" width="12.28515625" customWidth="1"/>
    <col min="11012" max="11012" width="11.85546875" customWidth="1"/>
    <col min="11013" max="11013" width="12.85546875" customWidth="1"/>
    <col min="11014" max="11016" width="0" hidden="1" customWidth="1"/>
    <col min="11017" max="11017" width="15.42578125" customWidth="1"/>
    <col min="11018" max="11022" width="0" hidden="1" customWidth="1"/>
    <col min="11265" max="11265" width="27.7109375" customWidth="1"/>
    <col min="11266" max="11266" width="11.5703125" customWidth="1"/>
    <col min="11267" max="11267" width="12.28515625" customWidth="1"/>
    <col min="11268" max="11268" width="11.85546875" customWidth="1"/>
    <col min="11269" max="11269" width="12.85546875" customWidth="1"/>
    <col min="11270" max="11272" width="0" hidden="1" customWidth="1"/>
    <col min="11273" max="11273" width="15.42578125" customWidth="1"/>
    <col min="11274" max="11278" width="0" hidden="1" customWidth="1"/>
    <col min="11521" max="11521" width="27.7109375" customWidth="1"/>
    <col min="11522" max="11522" width="11.5703125" customWidth="1"/>
    <col min="11523" max="11523" width="12.28515625" customWidth="1"/>
    <col min="11524" max="11524" width="11.85546875" customWidth="1"/>
    <col min="11525" max="11525" width="12.85546875" customWidth="1"/>
    <col min="11526" max="11528" width="0" hidden="1" customWidth="1"/>
    <col min="11529" max="11529" width="15.42578125" customWidth="1"/>
    <col min="11530" max="11534" width="0" hidden="1" customWidth="1"/>
    <col min="11777" max="11777" width="27.7109375" customWidth="1"/>
    <col min="11778" max="11778" width="11.5703125" customWidth="1"/>
    <col min="11779" max="11779" width="12.28515625" customWidth="1"/>
    <col min="11780" max="11780" width="11.85546875" customWidth="1"/>
    <col min="11781" max="11781" width="12.85546875" customWidth="1"/>
    <col min="11782" max="11784" width="0" hidden="1" customWidth="1"/>
    <col min="11785" max="11785" width="15.42578125" customWidth="1"/>
    <col min="11786" max="11790" width="0" hidden="1" customWidth="1"/>
    <col min="12033" max="12033" width="27.7109375" customWidth="1"/>
    <col min="12034" max="12034" width="11.5703125" customWidth="1"/>
    <col min="12035" max="12035" width="12.28515625" customWidth="1"/>
    <col min="12036" max="12036" width="11.85546875" customWidth="1"/>
    <col min="12037" max="12037" width="12.85546875" customWidth="1"/>
    <col min="12038" max="12040" width="0" hidden="1" customWidth="1"/>
    <col min="12041" max="12041" width="15.42578125" customWidth="1"/>
    <col min="12042" max="12046" width="0" hidden="1" customWidth="1"/>
    <col min="12289" max="12289" width="27.7109375" customWidth="1"/>
    <col min="12290" max="12290" width="11.5703125" customWidth="1"/>
    <col min="12291" max="12291" width="12.28515625" customWidth="1"/>
    <col min="12292" max="12292" width="11.85546875" customWidth="1"/>
    <col min="12293" max="12293" width="12.85546875" customWidth="1"/>
    <col min="12294" max="12296" width="0" hidden="1" customWidth="1"/>
    <col min="12297" max="12297" width="15.42578125" customWidth="1"/>
    <col min="12298" max="12302" width="0" hidden="1" customWidth="1"/>
    <col min="12545" max="12545" width="27.7109375" customWidth="1"/>
    <col min="12546" max="12546" width="11.5703125" customWidth="1"/>
    <col min="12547" max="12547" width="12.28515625" customWidth="1"/>
    <col min="12548" max="12548" width="11.85546875" customWidth="1"/>
    <col min="12549" max="12549" width="12.85546875" customWidth="1"/>
    <col min="12550" max="12552" width="0" hidden="1" customWidth="1"/>
    <col min="12553" max="12553" width="15.42578125" customWidth="1"/>
    <col min="12554" max="12558" width="0" hidden="1" customWidth="1"/>
    <col min="12801" max="12801" width="27.7109375" customWidth="1"/>
    <col min="12802" max="12802" width="11.5703125" customWidth="1"/>
    <col min="12803" max="12803" width="12.28515625" customWidth="1"/>
    <col min="12804" max="12804" width="11.85546875" customWidth="1"/>
    <col min="12805" max="12805" width="12.85546875" customWidth="1"/>
    <col min="12806" max="12808" width="0" hidden="1" customWidth="1"/>
    <col min="12809" max="12809" width="15.42578125" customWidth="1"/>
    <col min="12810" max="12814" width="0" hidden="1" customWidth="1"/>
    <col min="13057" max="13057" width="27.7109375" customWidth="1"/>
    <col min="13058" max="13058" width="11.5703125" customWidth="1"/>
    <col min="13059" max="13059" width="12.28515625" customWidth="1"/>
    <col min="13060" max="13060" width="11.85546875" customWidth="1"/>
    <col min="13061" max="13061" width="12.85546875" customWidth="1"/>
    <col min="13062" max="13064" width="0" hidden="1" customWidth="1"/>
    <col min="13065" max="13065" width="15.42578125" customWidth="1"/>
    <col min="13066" max="13070" width="0" hidden="1" customWidth="1"/>
    <col min="13313" max="13313" width="27.7109375" customWidth="1"/>
    <col min="13314" max="13314" width="11.5703125" customWidth="1"/>
    <col min="13315" max="13315" width="12.28515625" customWidth="1"/>
    <col min="13316" max="13316" width="11.85546875" customWidth="1"/>
    <col min="13317" max="13317" width="12.85546875" customWidth="1"/>
    <col min="13318" max="13320" width="0" hidden="1" customWidth="1"/>
    <col min="13321" max="13321" width="15.42578125" customWidth="1"/>
    <col min="13322" max="13326" width="0" hidden="1" customWidth="1"/>
    <col min="13569" max="13569" width="27.7109375" customWidth="1"/>
    <col min="13570" max="13570" width="11.5703125" customWidth="1"/>
    <col min="13571" max="13571" width="12.28515625" customWidth="1"/>
    <col min="13572" max="13572" width="11.85546875" customWidth="1"/>
    <col min="13573" max="13573" width="12.85546875" customWidth="1"/>
    <col min="13574" max="13576" width="0" hidden="1" customWidth="1"/>
    <col min="13577" max="13577" width="15.42578125" customWidth="1"/>
    <col min="13578" max="13582" width="0" hidden="1" customWidth="1"/>
    <col min="13825" max="13825" width="27.7109375" customWidth="1"/>
    <col min="13826" max="13826" width="11.5703125" customWidth="1"/>
    <col min="13827" max="13827" width="12.28515625" customWidth="1"/>
    <col min="13828" max="13828" width="11.85546875" customWidth="1"/>
    <col min="13829" max="13829" width="12.85546875" customWidth="1"/>
    <col min="13830" max="13832" width="0" hidden="1" customWidth="1"/>
    <col min="13833" max="13833" width="15.42578125" customWidth="1"/>
    <col min="13834" max="13838" width="0" hidden="1" customWidth="1"/>
    <col min="14081" max="14081" width="27.7109375" customWidth="1"/>
    <col min="14082" max="14082" width="11.5703125" customWidth="1"/>
    <col min="14083" max="14083" width="12.28515625" customWidth="1"/>
    <col min="14084" max="14084" width="11.85546875" customWidth="1"/>
    <col min="14085" max="14085" width="12.85546875" customWidth="1"/>
    <col min="14086" max="14088" width="0" hidden="1" customWidth="1"/>
    <col min="14089" max="14089" width="15.42578125" customWidth="1"/>
    <col min="14090" max="14094" width="0" hidden="1" customWidth="1"/>
    <col min="14337" max="14337" width="27.7109375" customWidth="1"/>
    <col min="14338" max="14338" width="11.5703125" customWidth="1"/>
    <col min="14339" max="14339" width="12.28515625" customWidth="1"/>
    <col min="14340" max="14340" width="11.85546875" customWidth="1"/>
    <col min="14341" max="14341" width="12.85546875" customWidth="1"/>
    <col min="14342" max="14344" width="0" hidden="1" customWidth="1"/>
    <col min="14345" max="14345" width="15.42578125" customWidth="1"/>
    <col min="14346" max="14350" width="0" hidden="1" customWidth="1"/>
    <col min="14593" max="14593" width="27.7109375" customWidth="1"/>
    <col min="14594" max="14594" width="11.5703125" customWidth="1"/>
    <col min="14595" max="14595" width="12.28515625" customWidth="1"/>
    <col min="14596" max="14596" width="11.85546875" customWidth="1"/>
    <col min="14597" max="14597" width="12.85546875" customWidth="1"/>
    <col min="14598" max="14600" width="0" hidden="1" customWidth="1"/>
    <col min="14601" max="14601" width="15.42578125" customWidth="1"/>
    <col min="14602" max="14606" width="0" hidden="1" customWidth="1"/>
    <col min="14849" max="14849" width="27.7109375" customWidth="1"/>
    <col min="14850" max="14850" width="11.5703125" customWidth="1"/>
    <col min="14851" max="14851" width="12.28515625" customWidth="1"/>
    <col min="14852" max="14852" width="11.85546875" customWidth="1"/>
    <col min="14853" max="14853" width="12.85546875" customWidth="1"/>
    <col min="14854" max="14856" width="0" hidden="1" customWidth="1"/>
    <col min="14857" max="14857" width="15.42578125" customWidth="1"/>
    <col min="14858" max="14862" width="0" hidden="1" customWidth="1"/>
    <col min="15105" max="15105" width="27.7109375" customWidth="1"/>
    <col min="15106" max="15106" width="11.5703125" customWidth="1"/>
    <col min="15107" max="15107" width="12.28515625" customWidth="1"/>
    <col min="15108" max="15108" width="11.85546875" customWidth="1"/>
    <col min="15109" max="15109" width="12.85546875" customWidth="1"/>
    <col min="15110" max="15112" width="0" hidden="1" customWidth="1"/>
    <col min="15113" max="15113" width="15.42578125" customWidth="1"/>
    <col min="15114" max="15118" width="0" hidden="1" customWidth="1"/>
    <col min="15361" max="15361" width="27.7109375" customWidth="1"/>
    <col min="15362" max="15362" width="11.5703125" customWidth="1"/>
    <col min="15363" max="15363" width="12.28515625" customWidth="1"/>
    <col min="15364" max="15364" width="11.85546875" customWidth="1"/>
    <col min="15365" max="15365" width="12.85546875" customWidth="1"/>
    <col min="15366" max="15368" width="0" hidden="1" customWidth="1"/>
    <col min="15369" max="15369" width="15.42578125" customWidth="1"/>
    <col min="15370" max="15374" width="0" hidden="1" customWidth="1"/>
    <col min="15617" max="15617" width="27.7109375" customWidth="1"/>
    <col min="15618" max="15618" width="11.5703125" customWidth="1"/>
    <col min="15619" max="15619" width="12.28515625" customWidth="1"/>
    <col min="15620" max="15620" width="11.85546875" customWidth="1"/>
    <col min="15621" max="15621" width="12.85546875" customWidth="1"/>
    <col min="15622" max="15624" width="0" hidden="1" customWidth="1"/>
    <col min="15625" max="15625" width="15.42578125" customWidth="1"/>
    <col min="15626" max="15630" width="0" hidden="1" customWidth="1"/>
    <col min="15873" max="15873" width="27.7109375" customWidth="1"/>
    <col min="15874" max="15874" width="11.5703125" customWidth="1"/>
    <col min="15875" max="15875" width="12.28515625" customWidth="1"/>
    <col min="15876" max="15876" width="11.85546875" customWidth="1"/>
    <col min="15877" max="15877" width="12.85546875" customWidth="1"/>
    <col min="15878" max="15880" width="0" hidden="1" customWidth="1"/>
    <col min="15881" max="15881" width="15.42578125" customWidth="1"/>
    <col min="15882" max="15886" width="0" hidden="1" customWidth="1"/>
    <col min="16129" max="16129" width="27.7109375" customWidth="1"/>
    <col min="16130" max="16130" width="11.5703125" customWidth="1"/>
    <col min="16131" max="16131" width="12.28515625" customWidth="1"/>
    <col min="16132" max="16132" width="11.85546875" customWidth="1"/>
    <col min="16133" max="16133" width="12.85546875" customWidth="1"/>
    <col min="16134" max="16136" width="0" hidden="1" customWidth="1"/>
    <col min="16137" max="16137" width="15.42578125" customWidth="1"/>
    <col min="16138" max="16142" width="0" hidden="1" customWidth="1"/>
  </cols>
  <sheetData>
    <row r="1" spans="1:9" ht="18.75">
      <c r="A1" s="2"/>
      <c r="E1" s="4"/>
    </row>
    <row r="2" spans="1:9" ht="18.75">
      <c r="A2" s="6"/>
      <c r="D2" s="7" t="s">
        <v>13</v>
      </c>
      <c r="E2" s="4"/>
    </row>
    <row r="3" spans="1:9" ht="14.25" customHeight="1">
      <c r="A3" s="6"/>
      <c r="D3" s="8" t="s">
        <v>14</v>
      </c>
      <c r="E3" s="4"/>
    </row>
    <row r="4" spans="1:9" ht="13.5" customHeight="1">
      <c r="A4" s="6"/>
      <c r="D4" s="8" t="s">
        <v>1</v>
      </c>
      <c r="E4" s="4"/>
    </row>
    <row r="5" spans="1:9" ht="12" customHeight="1">
      <c r="A5" s="6"/>
      <c r="D5" s="8" t="s">
        <v>15</v>
      </c>
      <c r="E5" s="4"/>
    </row>
    <row r="6" spans="1:9" ht="12" customHeight="1">
      <c r="A6" s="6"/>
      <c r="D6" s="8"/>
      <c r="E6" s="4"/>
    </row>
    <row r="7" spans="1:9" ht="58.5" customHeight="1">
      <c r="A7" s="159" t="s">
        <v>16</v>
      </c>
      <c r="B7" s="159"/>
      <c r="C7" s="159"/>
      <c r="D7" s="159"/>
      <c r="E7" s="159"/>
      <c r="F7" s="159"/>
      <c r="G7" s="159"/>
      <c r="H7" s="159"/>
      <c r="I7" s="159"/>
    </row>
    <row r="8" spans="1:9" hidden="1">
      <c r="A8" s="9" t="s">
        <v>17</v>
      </c>
      <c r="B8" s="9"/>
      <c r="C8" s="9"/>
      <c r="D8" s="9"/>
      <c r="E8" s="10"/>
    </row>
    <row r="9" spans="1:9" ht="12.75" hidden="1" customHeight="1">
      <c r="A9" s="166" t="s">
        <v>18</v>
      </c>
      <c r="B9" s="166"/>
      <c r="C9" s="166"/>
      <c r="D9" s="166"/>
      <c r="E9" s="166"/>
    </row>
    <row r="10" spans="1:9" ht="12.75" hidden="1" customHeight="1">
      <c r="A10" s="11" t="s">
        <v>19</v>
      </c>
      <c r="B10" s="167"/>
      <c r="C10" s="167"/>
      <c r="D10" s="167"/>
      <c r="E10" s="167"/>
    </row>
    <row r="11" spans="1:9" ht="14.25">
      <c r="A11" s="12"/>
      <c r="B11" s="13"/>
      <c r="C11" s="13"/>
      <c r="D11" s="13"/>
      <c r="E11" s="14"/>
      <c r="F11" s="15"/>
      <c r="G11" s="15"/>
      <c r="H11" s="15"/>
      <c r="I11" s="16"/>
    </row>
    <row r="12" spans="1:9" ht="14.25" customHeight="1">
      <c r="A12" s="17" t="s">
        <v>20</v>
      </c>
      <c r="B12" s="9"/>
      <c r="C12" s="9"/>
      <c r="D12" s="18" t="s">
        <v>21</v>
      </c>
      <c r="E12" s="168">
        <v>2017</v>
      </c>
      <c r="F12" s="169"/>
      <c r="G12" s="169"/>
      <c r="H12" s="169"/>
      <c r="I12" s="170"/>
    </row>
    <row r="13" spans="1:9" ht="12.75" hidden="1" customHeight="1">
      <c r="A13" s="171" t="s">
        <v>22</v>
      </c>
      <c r="B13" s="171"/>
      <c r="C13" s="171"/>
      <c r="D13" s="171"/>
      <c r="E13" s="171"/>
    </row>
    <row r="14" spans="1:9" ht="12.95" customHeight="1">
      <c r="A14" s="163" t="s">
        <v>23</v>
      </c>
      <c r="B14" s="164" t="s">
        <v>24</v>
      </c>
      <c r="C14" s="164"/>
      <c r="D14" s="164"/>
      <c r="E14" s="164"/>
      <c r="F14" s="19"/>
      <c r="G14" s="19"/>
      <c r="H14" s="19"/>
      <c r="I14" s="165" t="s">
        <v>25</v>
      </c>
    </row>
    <row r="15" spans="1:9">
      <c r="A15" s="163"/>
      <c r="B15" s="164" t="s">
        <v>26</v>
      </c>
      <c r="C15" s="164"/>
      <c r="D15" s="164"/>
      <c r="E15" s="164"/>
      <c r="F15" s="19"/>
      <c r="G15" s="19"/>
      <c r="H15" s="19"/>
      <c r="I15" s="165"/>
    </row>
    <row r="16" spans="1:9" ht="33.75" customHeight="1">
      <c r="A16" s="163"/>
      <c r="B16" s="20" t="s">
        <v>27</v>
      </c>
      <c r="C16" s="20" t="s">
        <v>28</v>
      </c>
      <c r="D16" s="20" t="s">
        <v>29</v>
      </c>
      <c r="E16" s="20" t="s">
        <v>30</v>
      </c>
      <c r="F16" s="19"/>
      <c r="G16" s="19"/>
      <c r="H16" s="19"/>
      <c r="I16" s="165"/>
    </row>
    <row r="17" spans="1:19">
      <c r="A17" s="21" t="s">
        <v>31</v>
      </c>
      <c r="B17" s="22">
        <f>'[1]DWDz Szkl.Por'!B13+'[1]MOW Szkl.Por'!B13+'[1]PPPP Kowary'!B13+'[1]PPP Szkl.Por.'!B13+'[1]ZSO iMS Szklarska Por.'!B13+'[1]ZSS Miłków'!B13+'[1]ZST i L Piechowice'!B13</f>
        <v>9.83</v>
      </c>
      <c r="C17" s="22">
        <f>'[1]DWDz Szkl.Por'!C13+'[1]MOW Szkl.Por'!C13+'[1]PPPP Kowary'!C13+'[1]PPP Szkl.Por.'!C13+'[1]ZSO iMS Szklarska Por.'!C13+'[1]ZSS Miłków'!C13+'[1]ZST i L Piechowice'!C13</f>
        <v>23.01</v>
      </c>
      <c r="D17" s="22">
        <f>'[1]DWDz Szkl.Por'!D13+'[1]MOW Szkl.Por'!D13+'[1]PPPP Kowary'!D13+'[1]PPP Szkl.Por.'!D13+'[1]ZSO iMS Szklarska Por.'!D13+'[1]ZSS Miłków'!D13+'[1]ZST i L Piechowice'!D13</f>
        <v>57.870000000000005</v>
      </c>
      <c r="E17" s="22">
        <f>'[1]DWDz Szkl.Por'!E13+'[1]MOW Szkl.Por'!E13+'[1]PPPP Kowary'!E13+'[1]PPP Szkl.Por.'!E13+'[1]ZSO iMS Szklarska Por.'!E13+'[1]ZSS Miłków'!E13+'[1]ZST i L Piechowice'!E13</f>
        <v>46.370000000000005</v>
      </c>
      <c r="F17" s="23">
        <f t="shared" ref="F17:F28" si="0">COUNT(B17:E17)</f>
        <v>4</v>
      </c>
      <c r="G17" s="24"/>
      <c r="H17" s="24"/>
      <c r="I17" s="25">
        <f>SUM(B17:E17)</f>
        <v>137.08000000000001</v>
      </c>
    </row>
    <row r="18" spans="1:19">
      <c r="A18" s="26" t="s">
        <v>32</v>
      </c>
      <c r="B18" s="22">
        <f>'[1]DWDz Szkl.Por'!B14+'[1]MOW Szkl.Por'!B14+'[1]PPPP Kowary'!B14+'[1]PPP Szkl.Por.'!B14+'[1]ZSO iMS Szklarska Por.'!B14+'[1]ZSS Miłków'!B14+'[1]ZST i L Piechowice'!B14</f>
        <v>9.33</v>
      </c>
      <c r="C18" s="22">
        <f>'[1]DWDz Szkl.Por'!C14+'[1]MOW Szkl.Por'!C14+'[1]PPPP Kowary'!C14+'[1]PPP Szkl.Por.'!C14+'[1]ZSO iMS Szklarska Por.'!C14+'[1]ZSS Miłków'!C14+'[1]ZST i L Piechowice'!C14</f>
        <v>23.63</v>
      </c>
      <c r="D18" s="22">
        <f>'[1]DWDz Szkl.Por'!D14+'[1]MOW Szkl.Por'!D14+'[1]PPPP Kowary'!D14+'[1]PPP Szkl.Por.'!D14+'[1]ZSO iMS Szklarska Por.'!D14+'[1]ZSS Miłków'!D14+'[1]ZST i L Piechowice'!D14</f>
        <v>57.04</v>
      </c>
      <c r="E18" s="22">
        <f>'[1]DWDz Szkl.Por'!E14+'[1]MOW Szkl.Por'!E14+'[1]PPPP Kowary'!E14+'[1]PPP Szkl.Por.'!E14+'[1]ZSO iMS Szklarska Por.'!E14+'[1]ZSS Miłków'!E14+'[1]ZST i L Piechowice'!E14</f>
        <v>47.309999999999995</v>
      </c>
      <c r="F18" s="23">
        <f t="shared" si="0"/>
        <v>4</v>
      </c>
      <c r="G18" s="24"/>
      <c r="H18" s="24"/>
      <c r="I18" s="25">
        <f t="shared" ref="I18:I28" si="1">SUM(B18:E18)</f>
        <v>137.31</v>
      </c>
    </row>
    <row r="19" spans="1:19">
      <c r="A19" s="21" t="s">
        <v>33</v>
      </c>
      <c r="B19" s="22">
        <f>'[1]DWDz Szkl.Por'!B15+'[1]MOW Szkl.Por'!B15+'[1]PPPP Kowary'!B15+'[1]PPP Szkl.Por.'!B15+'[1]ZSO iMS Szklarska Por.'!B15+'[1]ZSS Miłków'!B15+'[1]ZST i L Piechowice'!B15</f>
        <v>9.33</v>
      </c>
      <c r="C19" s="22">
        <f>'[1]DWDz Szkl.Por'!C15+'[1]MOW Szkl.Por'!C15+'[1]PPPP Kowary'!C15+'[1]PPP Szkl.Por.'!C15+'[1]ZSO iMS Szklarska Por.'!C15+'[1]ZSS Miłków'!C15+'[1]ZST i L Piechowice'!C15</f>
        <v>22.65</v>
      </c>
      <c r="D19" s="22">
        <f>'[1]DWDz Szkl.Por'!D15+'[1]MOW Szkl.Por'!D15+'[1]PPPP Kowary'!D15+'[1]PPP Szkl.Por.'!D15+'[1]ZSO iMS Szklarska Por.'!D15+'[1]ZSS Miłków'!D15+'[1]ZST i L Piechowice'!D15</f>
        <v>56.600000000000009</v>
      </c>
      <c r="E19" s="22">
        <f>'[1]DWDz Szkl.Por'!E15+'[1]MOW Szkl.Por'!E15+'[1]PPPP Kowary'!E15+'[1]PPP Szkl.Por.'!E15+'[1]ZSO iMS Szklarska Por.'!E15+'[1]ZSS Miłków'!E15+'[1]ZST i L Piechowice'!E15</f>
        <v>46.88</v>
      </c>
      <c r="F19" s="23">
        <f t="shared" si="0"/>
        <v>4</v>
      </c>
      <c r="G19" s="24"/>
      <c r="H19" s="24"/>
      <c r="I19" s="25">
        <f t="shared" si="1"/>
        <v>135.46</v>
      </c>
    </row>
    <row r="20" spans="1:19">
      <c r="A20" s="21" t="s">
        <v>34</v>
      </c>
      <c r="B20" s="22">
        <f>'[1]DWDz Szkl.Por'!B16+'[1]MOW Szkl.Por'!B16+'[1]PPPP Kowary'!B16+'[1]PPP Szkl.Por.'!B16+'[1]ZSO iMS Szklarska Por.'!B16+'[1]ZSS Miłków'!B16+'[1]ZST i L Piechowice'!B16</f>
        <v>9.33</v>
      </c>
      <c r="C20" s="22">
        <f>'[1]DWDz Szkl.Por'!C16+'[1]MOW Szkl.Por'!C16+'[1]PPPP Kowary'!C16+'[1]PPP Szkl.Por.'!C16+'[1]ZSO iMS Szklarska Por.'!C16+'[1]ZSS Miłków'!C16+'[1]ZST i L Piechowice'!C16</f>
        <v>22.029999999999998</v>
      </c>
      <c r="D20" s="22">
        <f>'[1]DWDz Szkl.Por'!D16+'[1]MOW Szkl.Por'!D16+'[1]PPPP Kowary'!D16+'[1]PPP Szkl.Por.'!D16+'[1]ZSO iMS Szklarska Por.'!D16+'[1]ZSS Miłków'!D16+'[1]ZST i L Piechowice'!D16</f>
        <v>54.85</v>
      </c>
      <c r="E20" s="22">
        <f>'[1]DWDz Szkl.Por'!E16+'[1]MOW Szkl.Por'!E16+'[1]PPPP Kowary'!E16+'[1]PPP Szkl.Por.'!E16+'[1]ZSO iMS Szklarska Por.'!E16+'[1]ZSS Miłków'!E16+'[1]ZST i L Piechowice'!E16</f>
        <v>47.040000000000006</v>
      </c>
      <c r="F20" s="23">
        <f t="shared" si="0"/>
        <v>4</v>
      </c>
      <c r="G20" s="24"/>
      <c r="H20" s="24"/>
      <c r="I20" s="25">
        <f t="shared" si="1"/>
        <v>133.25</v>
      </c>
    </row>
    <row r="21" spans="1:19">
      <c r="A21" s="21" t="s">
        <v>35</v>
      </c>
      <c r="B21" s="22">
        <f>'[1]DWDz Szkl.Por'!B17+'[1]MOW Szkl.Por'!B17+'[1]PPPP Kowary'!B17+'[1]PPP Szkl.Por.'!B17+'[1]ZSO iMS Szklarska Por.'!B17+'[1]ZSS Miłków'!B17+'[1]ZST i L Piechowice'!B17</f>
        <v>8.08</v>
      </c>
      <c r="C21" s="22">
        <f>'[1]DWDz Szkl.Por'!C17+'[1]MOW Szkl.Por'!C17+'[1]PPPP Kowary'!C17+'[1]PPP Szkl.Por.'!C17+'[1]ZSO iMS Szklarska Por.'!C17+'[1]ZSS Miłków'!C17+'[1]ZST i L Piechowice'!C17</f>
        <v>22.189999999999998</v>
      </c>
      <c r="D21" s="22">
        <f>'[1]DWDz Szkl.Por'!D17+'[1]MOW Szkl.Por'!D17+'[1]PPPP Kowary'!D17+'[1]PPP Szkl.Por.'!D17+'[1]ZSO iMS Szklarska Por.'!D17+'[1]ZSS Miłków'!D17+'[1]ZST i L Piechowice'!D17</f>
        <v>55.64</v>
      </c>
      <c r="E21" s="22">
        <f>'[1]DWDz Szkl.Por'!E17+'[1]MOW Szkl.Por'!E17+'[1]PPPP Kowary'!E17+'[1]PPP Szkl.Por.'!E17+'[1]ZSO iMS Szklarska Por.'!E17+'[1]ZSS Miłków'!E17+'[1]ZST i L Piechowice'!E17</f>
        <v>46.680000000000007</v>
      </c>
      <c r="F21" s="23">
        <f t="shared" si="0"/>
        <v>4</v>
      </c>
      <c r="G21" s="24"/>
      <c r="H21" s="24"/>
      <c r="I21" s="25">
        <f t="shared" si="1"/>
        <v>132.59</v>
      </c>
      <c r="P21" t="s">
        <v>36</v>
      </c>
    </row>
    <row r="22" spans="1:19">
      <c r="A22" s="21" t="s">
        <v>37</v>
      </c>
      <c r="B22" s="22">
        <f>'[1]DWDz Szkl.Por'!B18+'[1]MOW Szkl.Por'!B18+'[1]PPPP Kowary'!B18+'[1]PPP Szkl.Por.'!B18+'[1]ZSO iMS Szklarska Por.'!B18+'[1]ZSS Miłków'!B18+'[1]ZST i L Piechowice'!B18</f>
        <v>8.08</v>
      </c>
      <c r="C22" s="22">
        <f>'[1]DWDz Szkl.Por'!C18+'[1]MOW Szkl.Por'!C18+'[1]PPPP Kowary'!C18+'[1]PPP Szkl.Por.'!C18+'[1]ZSO iMS Szklarska Por.'!C18+'[1]ZSS Miłków'!C18+'[1]ZST i L Piechowice'!C18</f>
        <v>22.159999999999997</v>
      </c>
      <c r="D22" s="22">
        <f>'[1]DWDz Szkl.Por'!D18+'[1]MOW Szkl.Por'!D18+'[1]PPPP Kowary'!D18+'[1]PPP Szkl.Por.'!D18+'[1]ZSO iMS Szklarska Por.'!D18+'[1]ZSS Miłków'!D18+'[1]ZST i L Piechowice'!D18</f>
        <v>54.34</v>
      </c>
      <c r="E22" s="22">
        <f>'[1]DWDz Szkl.Por'!E18+'[1]MOW Szkl.Por'!E18+'[1]PPPP Kowary'!E18+'[1]PPP Szkl.Por.'!E18+'[1]ZSO iMS Szklarska Por.'!E18+'[1]ZSS Miłków'!E18+'[1]ZST i L Piechowice'!E18</f>
        <v>45.45</v>
      </c>
      <c r="F22" s="23">
        <f t="shared" si="0"/>
        <v>4</v>
      </c>
      <c r="G22" s="24"/>
      <c r="H22" s="24"/>
      <c r="I22" s="25">
        <f t="shared" si="1"/>
        <v>130.03</v>
      </c>
    </row>
    <row r="23" spans="1:19">
      <c r="A23" s="21" t="s">
        <v>38</v>
      </c>
      <c r="B23" s="22">
        <f>'[1]DWDz Szkl.Por'!B19+'[1]MOW Szkl.Por'!B19+'[1]PPPP Kowary'!B19+'[1]PPP Szkl.Por.'!B19+'[1]ZSO iMS Szklarska Por.'!B19+'[1]ZSS Miłków'!B19+'[1]ZST i L Piechowice'!B19</f>
        <v>8.08</v>
      </c>
      <c r="C23" s="22">
        <f>'[1]DWDz Szkl.Por'!C19+'[1]MOW Szkl.Por'!C19+'[1]PPPP Kowary'!C19+'[1]PPP Szkl.Por.'!C19+'[1]ZSO iMS Szklarska Por.'!C19+'[1]ZSS Miłków'!C19+'[1]ZST i L Piechowice'!C19</f>
        <v>21.31</v>
      </c>
      <c r="D23" s="22">
        <f>'[1]DWDz Szkl.Por'!D19+'[1]MOW Szkl.Por'!D19+'[1]PPPP Kowary'!D19+'[1]PPP Szkl.Por.'!D19+'[1]ZSO iMS Szklarska Por.'!D19+'[1]ZSS Miłków'!D19+'[1]ZST i L Piechowice'!D19</f>
        <v>54.45</v>
      </c>
      <c r="E23" s="22">
        <f>'[1]DWDz Szkl.Por'!E19+'[1]MOW Szkl.Por'!E19+'[1]PPPP Kowary'!E19+'[1]PPP Szkl.Por.'!E19+'[1]ZSO iMS Szklarska Por.'!E19+'[1]ZSS Miłków'!E19+'[1]ZST i L Piechowice'!E19</f>
        <v>45.190000000000005</v>
      </c>
      <c r="F23" s="23">
        <f t="shared" si="0"/>
        <v>4</v>
      </c>
      <c r="G23" s="24"/>
      <c r="H23" s="24"/>
      <c r="I23" s="25">
        <f t="shared" si="1"/>
        <v>129.03</v>
      </c>
      <c r="P23" s="27">
        <f>'[2]SPAWOZDANIE Zbiorcze'!$E$16</f>
        <v>8.77</v>
      </c>
      <c r="Q23" s="27">
        <f>'[2]SPAWOZDANIE Zbiorcze'!$E$17</f>
        <v>22.23</v>
      </c>
      <c r="R23" s="28">
        <f>'[2]SPAWOZDANIE Zbiorcze'!$E$18</f>
        <v>55.46</v>
      </c>
      <c r="S23" s="28">
        <f>'[2]SPAWOZDANIE Zbiorcze'!$E$19</f>
        <v>46.25</v>
      </c>
    </row>
    <row r="24" spans="1:19">
      <c r="A24" s="21" t="s">
        <v>39</v>
      </c>
      <c r="B24" s="22">
        <f>'[1]DWDz Szkl.Por'!B20+'[1]MOW Szkl.Por'!B20+'[1]PPPP Kowary'!B20+'[1]PPP Szkl.Por.'!B20+'[1]ZSO iMS Szklarska Por.'!B20+'[1]ZSS Miłków'!B20+'[1]ZST i L Piechowice'!B20</f>
        <v>8.08</v>
      </c>
      <c r="C24" s="22">
        <f>'[1]DWDz Szkl.Por'!C20+'[1]MOW Szkl.Por'!C20+'[1]PPPP Kowary'!C20+'[1]PPP Szkl.Por.'!C20+'[1]ZSO iMS Szklarska Por.'!C20+'[1]ZSS Miłków'!C20+'[1]ZST i L Piechowice'!C20</f>
        <v>20.849999999999998</v>
      </c>
      <c r="D24" s="22">
        <f>'[1]DWDz Szkl.Por'!D20+'[1]MOW Szkl.Por'!D20+'[1]PPPP Kowary'!D20+'[1]PPP Szkl.Por.'!D20+'[1]ZSO iMS Szklarska Por.'!D20+'[1]ZSS Miłków'!D20+'[1]ZST i L Piechowice'!D20</f>
        <v>52.860000000000007</v>
      </c>
      <c r="E24" s="22">
        <f>'[1]DWDz Szkl.Por'!E20+'[1]MOW Szkl.Por'!E20+'[1]PPPP Kowary'!E20+'[1]PPP Szkl.Por.'!E20+'[1]ZSO iMS Szklarska Por.'!E20+'[1]ZSS Miłków'!E20+'[1]ZST i L Piechowice'!E20</f>
        <v>45.070000000000007</v>
      </c>
      <c r="F24" s="23">
        <f t="shared" si="0"/>
        <v>4</v>
      </c>
      <c r="G24" s="24"/>
      <c r="H24" s="24"/>
      <c r="I24" s="25">
        <f t="shared" si="1"/>
        <v>126.86000000000001</v>
      </c>
      <c r="P24" s="28">
        <f>'[2]SPAWOZDANIE Zbiorcze'!$F$16</f>
        <v>9.31</v>
      </c>
      <c r="Q24" s="28">
        <f>'[2]SPAWOZDANIE Zbiorcze'!$F$17</f>
        <v>19.95</v>
      </c>
      <c r="R24" s="27">
        <f>'[2]SPAWOZDANIE Zbiorcze'!$F$18</f>
        <v>51.18</v>
      </c>
      <c r="S24" s="27">
        <f>'[2]SPAWOZDANIE Zbiorcze'!$F$19</f>
        <v>46.65</v>
      </c>
    </row>
    <row r="25" spans="1:19">
      <c r="A25" s="21" t="s">
        <v>40</v>
      </c>
      <c r="B25" s="22">
        <f>'[1]DWDz Szkl.Por'!B21+'[1]MOW Szkl.Por'!B21+'[1]PPPP Kowary'!B21+'[1]PPP Szkl.Por.'!B21+'[1]ZSO iMS Szklarska Por.'!B21+'[1]ZSS Miłków'!B21+'[1]ZST i L Piechowice'!B21</f>
        <v>9.39</v>
      </c>
      <c r="C25" s="22">
        <f>'[1]DWDz Szkl.Por'!C21+'[1]MOW Szkl.Por'!C21+'[1]PPPP Kowary'!C21+'[1]PPP Szkl.Por.'!C21+'[1]ZSO iMS Szklarska Por.'!C21+'[1]ZSS Miłków'!C21+'[1]ZST i L Piechowice'!C21</f>
        <v>20.03</v>
      </c>
      <c r="D25" s="22">
        <f>'[1]DWDz Szkl.Por'!D21+'[1]MOW Szkl.Por'!D21+'[1]PPPP Kowary'!D21+'[1]PPP Szkl.Por.'!D21+'[1]ZSO iMS Szklarska Por.'!D21+'[1]ZSS Miłków'!D21+'[1]ZST i L Piechowice'!D21</f>
        <v>51.629999999999995</v>
      </c>
      <c r="E25" s="22">
        <f>'[1]DWDz Szkl.Por'!E21+'[1]MOW Szkl.Por'!E21+'[1]PPPP Kowary'!E21+'[1]PPP Szkl.Por.'!E21+'[1]ZSO iMS Szklarska Por.'!E21+'[1]ZSS Miłków'!E21+'[1]ZST i L Piechowice'!E21</f>
        <v>47.870000000000005</v>
      </c>
      <c r="F25" s="23">
        <f t="shared" si="0"/>
        <v>4</v>
      </c>
      <c r="G25" s="24"/>
      <c r="H25" s="24"/>
      <c r="I25" s="25">
        <f t="shared" si="1"/>
        <v>128.92000000000002</v>
      </c>
    </row>
    <row r="26" spans="1:19">
      <c r="A26" s="21" t="s">
        <v>41</v>
      </c>
      <c r="B26" s="22">
        <f>'[1]DWDz Szkl.Por'!B22+'[1]MOW Szkl.Por'!B22+'[1]PPPP Kowary'!B22+'[1]PPP Szkl.Por.'!B22+'[1]ZSO iMS Szklarska Por.'!B22+'[1]ZSS Miłków'!B22+'[1]ZST i L Piechowice'!B22</f>
        <v>9.3000000000000007</v>
      </c>
      <c r="C26" s="22">
        <f>'[1]DWDz Szkl.Por'!C22+'[1]MOW Szkl.Por'!C22+'[1]PPPP Kowary'!C22+'[1]PPP Szkl.Por.'!C22+'[1]ZSO iMS Szklarska Por.'!C22+'[1]ZSS Miłków'!C22+'[1]ZST i L Piechowice'!C22</f>
        <v>19.88</v>
      </c>
      <c r="D26" s="22">
        <f>'[1]DWDz Szkl.Por'!D22+'[1]MOW Szkl.Por'!D22+'[1]PPPP Kowary'!D22+'[1]PPP Szkl.Por.'!D22+'[1]ZSO iMS Szklarska Por.'!D22+'[1]ZSS Miłków'!D22+'[1]ZST i L Piechowice'!D22</f>
        <v>51.379999999999995</v>
      </c>
      <c r="E26" s="22">
        <f>'[1]DWDz Szkl.Por'!E22+'[1]MOW Szkl.Por'!E22+'[1]PPPP Kowary'!E22+'[1]PPP Szkl.Por.'!E22+'[1]ZSO iMS Szklarska Por.'!E22+'[1]ZSS Miłków'!E22+'[1]ZST i L Piechowice'!E22</f>
        <v>46.56</v>
      </c>
      <c r="F26" s="23">
        <f t="shared" si="0"/>
        <v>4</v>
      </c>
      <c r="G26" s="24"/>
      <c r="H26" s="24"/>
      <c r="I26" s="25">
        <f t="shared" si="1"/>
        <v>127.12</v>
      </c>
    </row>
    <row r="27" spans="1:19">
      <c r="A27" s="21" t="s">
        <v>42</v>
      </c>
      <c r="B27" s="22">
        <f>'[1]DWDz Szkl.Por'!B23+'[1]MOW Szkl.Por'!B23+'[1]PPPP Kowary'!B23+'[1]PPP Szkl.Por.'!B23+'[1]ZSO iMS Szklarska Por.'!B23+'[1]ZSS Miłków'!B23+'[1]ZST i L Piechowice'!B23</f>
        <v>9.7100000000000009</v>
      </c>
      <c r="C27" s="22">
        <f>'[1]DWDz Szkl.Por'!C23+'[1]MOW Szkl.Por'!C23+'[1]PPPP Kowary'!C23+'[1]PPP Szkl.Por.'!C23+'[1]ZSO iMS Szklarska Por.'!C23+'[1]ZSS Miłków'!C23+'[1]ZST i L Piechowice'!C23</f>
        <v>19.829999999999998</v>
      </c>
      <c r="D27" s="22">
        <f>'[1]DWDz Szkl.Por'!D23+'[1]MOW Szkl.Por'!D23+'[1]PPPP Kowary'!D23+'[1]PPP Szkl.Por.'!D23+'[1]ZSO iMS Szklarska Por.'!D23+'[1]ZSS Miłków'!D23+'[1]ZST i L Piechowice'!D23</f>
        <v>50.97</v>
      </c>
      <c r="E27" s="22">
        <f>'[1]DWDz Szkl.Por'!E23+'[1]MOW Szkl.Por'!E23+'[1]PPPP Kowary'!E23+'[1]PPP Szkl.Por.'!E23+'[1]ZSO iMS Szklarska Por.'!E23+'[1]ZSS Miłków'!E23+'[1]ZST i L Piechowice'!E23</f>
        <v>46.2</v>
      </c>
      <c r="F27" s="23">
        <f t="shared" si="0"/>
        <v>4</v>
      </c>
      <c r="G27" s="24"/>
      <c r="H27" s="24"/>
      <c r="I27" s="25">
        <f t="shared" si="1"/>
        <v>126.71</v>
      </c>
      <c r="P27" t="s">
        <v>43</v>
      </c>
    </row>
    <row r="28" spans="1:19">
      <c r="A28" s="21" t="s">
        <v>44</v>
      </c>
      <c r="B28" s="22">
        <f>'[1]DWDz Szkl.Por'!B24+'[1]MOW Szkl.Por'!B24+'[1]PPPP Kowary'!B24+'[1]PPP Szkl.Por.'!B24+'[1]ZSO iMS Szklarska Por.'!B24+'[1]ZSS Miłków'!B24+'[1]ZST i L Piechowice'!B24</f>
        <v>8.82</v>
      </c>
      <c r="C28" s="22">
        <f>'[1]DWDz Szkl.Por'!C24+'[1]MOW Szkl.Por'!C24+'[1]PPPP Kowary'!C24+'[1]PPP Szkl.Por.'!C24+'[1]ZSO iMS Szklarska Por.'!C24+'[1]ZSS Miłków'!C24+'[1]ZST i L Piechowice'!C24</f>
        <v>20.07</v>
      </c>
      <c r="D28" s="22">
        <f>'[1]DWDz Szkl.Por'!D24+'[1]MOW Szkl.Por'!D24+'[1]PPPP Kowary'!D24+'[1]PPP Szkl.Por.'!D24+'[1]ZSO iMS Szklarska Por.'!D24+'[1]ZSS Miłków'!D24+'[1]ZST i L Piechowice'!D24</f>
        <v>50.730000000000004</v>
      </c>
      <c r="E28" s="22">
        <f>'[1]DWDz Szkl.Por'!E24+'[1]MOW Szkl.Por'!E24+'[1]PPPP Kowary'!E24+'[1]PPP Szkl.Por.'!E24+'[1]ZSO iMS Szklarska Por.'!E24+'[1]ZSS Miłków'!E24+'[1]ZST i L Piechowice'!E24</f>
        <v>45.97</v>
      </c>
      <c r="F28" s="23">
        <f t="shared" si="0"/>
        <v>4</v>
      </c>
      <c r="G28" s="24"/>
      <c r="H28" s="24"/>
      <c r="I28" s="25">
        <f t="shared" si="1"/>
        <v>125.59</v>
      </c>
    </row>
    <row r="29" spans="1:19" s="1" customFormat="1">
      <c r="A29" s="29" t="s">
        <v>45</v>
      </c>
      <c r="B29" s="30">
        <f>SUM(B17:B24)/8</f>
        <v>8.7675000000000001</v>
      </c>
      <c r="C29" s="30">
        <f t="shared" ref="C29:E29" si="2">SUM(C17:C24)/8</f>
        <v>22.228749999999998</v>
      </c>
      <c r="D29" s="30">
        <f t="shared" si="2"/>
        <v>55.456250000000004</v>
      </c>
      <c r="E29" s="30">
        <f t="shared" si="2"/>
        <v>46.248750000000001</v>
      </c>
      <c r="F29" s="31"/>
      <c r="G29" s="32"/>
      <c r="H29" s="32"/>
      <c r="I29" s="158">
        <f>B31+C31+D31+E31</f>
        <v>130.82916666666668</v>
      </c>
      <c r="P29" s="33">
        <f>SUM(B17:B24)/8</f>
        <v>8.7675000000000001</v>
      </c>
      <c r="Q29" s="33">
        <f>SUM(C17:C24)/8</f>
        <v>22.228749999999998</v>
      </c>
      <c r="R29" s="34">
        <f>SUM(D17:D24)/8</f>
        <v>55.456250000000004</v>
      </c>
      <c r="S29" s="34">
        <f>SUM(E17:E24)/8</f>
        <v>46.248750000000001</v>
      </c>
    </row>
    <row r="30" spans="1:19" s="1" customFormat="1">
      <c r="A30" s="29" t="s">
        <v>46</v>
      </c>
      <c r="B30" s="30">
        <f>SUM(B25:B28)/4</f>
        <v>9.3049999999999997</v>
      </c>
      <c r="C30" s="30">
        <f t="shared" ref="C30:E30" si="3">SUM(C25:C28)/4</f>
        <v>19.952500000000001</v>
      </c>
      <c r="D30" s="30">
        <f t="shared" si="3"/>
        <v>51.177499999999995</v>
      </c>
      <c r="E30" s="30">
        <f t="shared" si="3"/>
        <v>46.65</v>
      </c>
      <c r="F30" s="31"/>
      <c r="G30" s="32"/>
      <c r="H30" s="32"/>
      <c r="I30" s="158"/>
      <c r="P30" s="34">
        <f>SUM(B25:B28)/4</f>
        <v>9.3049999999999997</v>
      </c>
      <c r="Q30" s="34">
        <f>SUM(C25:C28)/4</f>
        <v>19.952500000000001</v>
      </c>
      <c r="R30" s="33">
        <f>SUM(D25:D28)/4</f>
        <v>51.177499999999995</v>
      </c>
      <c r="S30" s="34">
        <f>SUM(E25:E28)/4</f>
        <v>46.65</v>
      </c>
    </row>
    <row r="31" spans="1:19">
      <c r="A31" s="35" t="s">
        <v>47</v>
      </c>
      <c r="B31" s="30">
        <f>SUM(B17:B28)/12</f>
        <v>8.9466666666666654</v>
      </c>
      <c r="C31" s="30">
        <f t="shared" ref="C31:E31" si="4">SUM(C17:C28)/12</f>
        <v>21.47</v>
      </c>
      <c r="D31" s="30">
        <f t="shared" si="4"/>
        <v>54.030000000000008</v>
      </c>
      <c r="E31" s="30">
        <f t="shared" si="4"/>
        <v>46.3825</v>
      </c>
      <c r="F31" s="31"/>
      <c r="G31" s="19"/>
      <c r="H31" s="19"/>
      <c r="I31" s="158"/>
      <c r="P31" s="34">
        <f>SUM(B17:B28)/12</f>
        <v>8.9466666666666654</v>
      </c>
      <c r="Q31" s="34">
        <f>SUM(C17:C28)/12</f>
        <v>21.47</v>
      </c>
      <c r="R31" s="33">
        <f>SUM(D17:D28)/12</f>
        <v>54.030000000000008</v>
      </c>
      <c r="S31" s="34">
        <f>SUM(E17:E28)/12</f>
        <v>46.3825</v>
      </c>
    </row>
    <row r="32" spans="1:19" ht="12.75" customHeight="1">
      <c r="A32" s="36"/>
      <c r="B32" s="37"/>
      <c r="C32" s="37"/>
      <c r="D32" s="37"/>
      <c r="E32" s="37"/>
      <c r="F32" s="38"/>
    </row>
    <row r="33" spans="1:11" ht="12.75" hidden="1" customHeight="1">
      <c r="A33" s="39" t="s">
        <v>48</v>
      </c>
      <c r="D33" s="3" t="s">
        <v>49</v>
      </c>
      <c r="E33" s="40">
        <f>B31+C31+D31+E31</f>
        <v>130.82916666666668</v>
      </c>
    </row>
    <row r="34" spans="1:11" ht="12.75" hidden="1" customHeight="1">
      <c r="A34" s="41"/>
      <c r="E34" s="39">
        <v>181.99</v>
      </c>
    </row>
    <row r="35" spans="1:11" ht="12.75" hidden="1" customHeight="1">
      <c r="A35" s="41"/>
      <c r="E35" s="39">
        <f>E34-E33</f>
        <v>51.160833333333329</v>
      </c>
    </row>
    <row r="36" spans="1:11" ht="12.75" hidden="1" customHeight="1">
      <c r="A36" s="41"/>
    </row>
    <row r="37" spans="1:11" ht="12.75" hidden="1" customHeight="1">
      <c r="A37" s="41"/>
      <c r="E37" s="39"/>
    </row>
    <row r="38" spans="1:11" ht="12.75" hidden="1" customHeight="1">
      <c r="A38" s="41"/>
      <c r="E38" s="39"/>
    </row>
    <row r="39" spans="1:11" ht="12.75" hidden="1" customHeight="1">
      <c r="A39" s="41"/>
      <c r="E39" s="39"/>
    </row>
    <row r="40" spans="1:11" ht="12.75" hidden="1" customHeight="1">
      <c r="A40" s="41"/>
      <c r="E40" s="39"/>
    </row>
    <row r="41" spans="1:11" ht="12.75" hidden="1" customHeight="1">
      <c r="A41" s="41"/>
      <c r="E41" s="39"/>
    </row>
    <row r="42" spans="1:11" ht="12.75" hidden="1" customHeight="1">
      <c r="A42" s="41"/>
      <c r="E42" s="39"/>
    </row>
    <row r="43" spans="1:11" ht="8.25" customHeight="1">
      <c r="A43" s="41"/>
      <c r="E43" s="39"/>
    </row>
    <row r="44" spans="1:11" ht="42" customHeight="1">
      <c r="A44" s="159" t="s">
        <v>50</v>
      </c>
      <c r="B44" s="159"/>
      <c r="C44" s="159"/>
      <c r="D44" s="159"/>
      <c r="E44" s="159"/>
      <c r="F44" s="159"/>
      <c r="G44" s="159"/>
      <c r="H44" s="159"/>
      <c r="I44" s="159"/>
    </row>
    <row r="45" spans="1:11" ht="9.75" customHeight="1">
      <c r="A45" s="159"/>
      <c r="B45" s="159"/>
      <c r="C45" s="159"/>
      <c r="D45" s="159"/>
      <c r="E45" s="159"/>
      <c r="F45" s="159"/>
      <c r="G45" s="159"/>
      <c r="H45" s="159"/>
      <c r="I45" s="159"/>
    </row>
    <row r="46" spans="1:11">
      <c r="A46" s="42"/>
      <c r="B46" s="42"/>
      <c r="C46" s="42"/>
      <c r="D46" s="42"/>
      <c r="E46" s="42"/>
    </row>
    <row r="47" spans="1:11" ht="12.95" customHeight="1">
      <c r="A47" s="160" t="s">
        <v>51</v>
      </c>
      <c r="B47" s="161" t="s">
        <v>26</v>
      </c>
      <c r="C47" s="161"/>
      <c r="D47" s="161"/>
      <c r="E47" s="161"/>
      <c r="F47" s="32"/>
      <c r="G47" s="32"/>
      <c r="H47" s="32"/>
      <c r="I47" s="43"/>
    </row>
    <row r="48" spans="1:11" ht="24">
      <c r="A48" s="160"/>
      <c r="B48" s="44" t="s">
        <v>27</v>
      </c>
      <c r="C48" s="44" t="s">
        <v>28</v>
      </c>
      <c r="D48" s="44" t="s">
        <v>29</v>
      </c>
      <c r="E48" s="44" t="s">
        <v>30</v>
      </c>
      <c r="F48" s="32"/>
      <c r="G48" s="32"/>
      <c r="H48" s="32">
        <v>976070.25</v>
      </c>
      <c r="I48" s="43" t="s">
        <v>52</v>
      </c>
      <c r="K48" t="s">
        <v>53</v>
      </c>
    </row>
    <row r="49" spans="1:14" ht="30" customHeight="1">
      <c r="A49" s="45" t="s">
        <v>54</v>
      </c>
      <c r="B49" s="46">
        <f>[1]Zbiorczo!B50</f>
        <v>316152.58</v>
      </c>
      <c r="C49" s="46">
        <f>[1]Zbiorczo!C50</f>
        <v>894592.47</v>
      </c>
      <c r="D49" s="46">
        <f>[1]Zbiorczo!D50</f>
        <v>2744989.07</v>
      </c>
      <c r="E49" s="46">
        <f>[1]Zbiorczo!E50</f>
        <v>2947235.68</v>
      </c>
      <c r="F49" s="47"/>
      <c r="G49" s="47"/>
      <c r="H49" s="47">
        <v>198159.65</v>
      </c>
      <c r="I49" s="48">
        <f>B49+C49+D49+E49</f>
        <v>6902969.8000000007</v>
      </c>
      <c r="J49" s="28">
        <f>'[1]ZSO Kowary'!B51+'[1]ZST i L Piechowice'!B51+'[1]MOW Szkl.Por'!B51+'[1]ZSS Miłków'!B51+'[1]DWDz Szkl.Por'!B35+'[1]ZSO iMS Szklarska Por.'!B35+'[1]PPPP Kowary'!B35+'[1]PPP Szkl.Por.'!B35+'[1]Dom Dziecka Sz.Por.'!B35</f>
        <v>170469.96000000002</v>
      </c>
      <c r="K49" s="28">
        <f>'[1]ZSO Kowary'!C51+'[1]ZST i L Piechowice'!C51+'[1]MOW Szkl.Por'!C51+'[1]ZSS Miłków'!C51+'[1]DWDz Szkl.Por'!C35+'[1]ZSO iMS Szklarska Por.'!C35+'[1]PPPP Kowary'!C35+'[1]PPP Szkl.Por.'!C35+'[1]Dom Dziecka Sz.Por.'!C35</f>
        <v>287749.87</v>
      </c>
      <c r="L49" s="28">
        <f>'[1]ZSO Kowary'!D51+'[1]ZST i L Piechowice'!D51+'[1]MOW Szkl.Por'!D51+'[1]ZSS Miłków'!D51+'[1]DWDz Szkl.Por'!D35+'[1]ZSO iMS Szklarska Por.'!D35+'[1]PPPP Kowary'!D35+'[1]PPP Szkl.Por.'!D35+'[1]Dom Dziecka Sz.Por.'!D35</f>
        <v>1224159.98</v>
      </c>
      <c r="M49" s="28">
        <f>'[1]ZSO Kowary'!E51+'[1]ZST i L Piechowice'!E51+'[1]MOW Szkl.Por'!E51+'[1]ZSS Miłków'!E51+'[1]DWDz Szkl.Por'!E35+'[1]ZSO iMS Szklarska Por.'!E35+'[1]PPPP Kowary'!E35+'[1]PPP Szkl.Por.'!E35+'[1]Dom Dziecka Sz.Por.'!E35</f>
        <v>2081515.7900000003</v>
      </c>
      <c r="N49" s="28">
        <f>SUM(J49:M49)</f>
        <v>3763895.6000000006</v>
      </c>
    </row>
    <row r="50" spans="1:14" ht="33" customHeight="1">
      <c r="A50" s="49" t="s">
        <v>55</v>
      </c>
      <c r="B50" s="46">
        <f>[1]Zbiorczo!B51</f>
        <v>232463.75</v>
      </c>
      <c r="C50" s="46">
        <f>[1]Zbiorczo!C51</f>
        <v>547815.13</v>
      </c>
      <c r="D50" s="46">
        <f>[1]Zbiorczo!D51</f>
        <v>1553370.8</v>
      </c>
      <c r="E50" s="46">
        <f>[1]Zbiorczo!E51</f>
        <v>1723677.48</v>
      </c>
      <c r="F50" s="50"/>
      <c r="G50" s="50"/>
      <c r="H50" s="50">
        <v>673815.31</v>
      </c>
      <c r="I50" s="50">
        <f>B50+C50+D50+E50</f>
        <v>4057327.16</v>
      </c>
      <c r="J50" s="28">
        <f>'[1]ZSO Kowary'!B52+'[1]ZST i L Piechowice'!B52+'[1]MOW Szkl.Por'!B52+'[1]ZSS Miłków'!B52+'[1]DWDz Szkl.Por'!B36+'[1]ZSO iMS Szklarska Por.'!B36+'[1]PPPP Kowary'!B36+'[1]PPP Szkl.Por.'!B36+'[1]Dom Dziecka Sz.Por.'!B36</f>
        <v>132821.99</v>
      </c>
      <c r="K50" s="28">
        <f>'[1]ZSO Kowary'!C52+'[1]ZST i L Piechowice'!C52+'[1]MOW Szkl.Por'!C52+'[1]ZSS Miłków'!C52+'[1]DWDz Szkl.Por'!C36+'[1]ZSO iMS Szklarska Por.'!C36+'[1]PPPP Kowary'!C36+'[1]PPP Szkl.Por.'!C36+'[1]Dom Dziecka Sz.Por.'!C36</f>
        <v>206615.38999999996</v>
      </c>
      <c r="L50" s="28">
        <f>'[1]ZSO Kowary'!D52+'[1]ZST i L Piechowice'!D52+'[1]MOW Szkl.Por'!D52+'[1]ZSS Miłków'!D52+'[1]DWDz Szkl.Por'!D36+'[1]ZSO iMS Szklarska Por.'!D36+'[1]PPPP Kowary'!D36+'[1]PPP Szkl.Por.'!D36+'[1]Dom Dziecka Sz.Por.'!D36</f>
        <v>754180.07000000007</v>
      </c>
      <c r="M50" s="28">
        <f>'[1]ZSO Kowary'!E52+'[1]ZST i L Piechowice'!E52+'[1]MOW Szkl.Por'!E52+'[1]ZSS Miłków'!E52+'[1]DWDz Szkl.Por'!E36+'[1]ZSO iMS Szklarska Por.'!E36+'[1]PPPP Kowary'!E36+'[1]PPP Szkl.Por.'!E36+'[1]Dom Dziecka Sz.Por.'!E36</f>
        <v>1197134.4499999997</v>
      </c>
    </row>
    <row r="51" spans="1:14" ht="39" customHeight="1">
      <c r="A51" s="49" t="s">
        <v>56</v>
      </c>
      <c r="B51" s="46">
        <f>[1]Zbiorczo!B52</f>
        <v>83688.83</v>
      </c>
      <c r="C51" s="46">
        <f>[1]Zbiorczo!C52</f>
        <v>346777.34</v>
      </c>
      <c r="D51" s="46">
        <f>[1]Zbiorczo!D52</f>
        <v>1191618.2699999998</v>
      </c>
      <c r="E51" s="46">
        <f>[1]Zbiorczo!E52</f>
        <v>1223558.2000000002</v>
      </c>
      <c r="F51" s="50"/>
      <c r="G51" s="50"/>
      <c r="H51" s="50">
        <v>274663.73</v>
      </c>
      <c r="I51" s="51">
        <f>B51+C51+D51+E51</f>
        <v>2845642.64</v>
      </c>
      <c r="J51" s="28">
        <f>'[1]ZSO Kowary'!B53+'[1]ZST i L Piechowice'!B53+'[1]MOW Szkl.Por'!B53+'[1]ZSS Miłków'!B53+'[1]DWDz Szkl.Por'!B37+'[1]ZSO iMS Szklarska Por.'!B37+'[1]PPPP Kowary'!B37+'[1]PPP Szkl.Por.'!B37+'[1]Dom Dziecka Sz.Por.'!B37</f>
        <v>37647.97</v>
      </c>
      <c r="K51" s="28">
        <f>'[1]ZSO Kowary'!C53+'[1]ZST i L Piechowice'!C53+'[1]MOW Szkl.Por'!C53+'[1]ZSS Miłków'!C53+'[1]DWDz Szkl.Por'!C37+'[1]ZSO iMS Szklarska Por.'!C37+'[1]PPPP Kowary'!C37+'[1]PPP Szkl.Por.'!C37+'[1]Dom Dziecka Sz.Por.'!C37</f>
        <v>82063.41</v>
      </c>
      <c r="L51" s="28">
        <f>'[1]ZSO Kowary'!D53+'[1]ZST i L Piechowice'!D53+'[1]MOW Szkl.Por'!D53+'[1]ZSS Miłków'!D53+'[1]DWDz Szkl.Por'!D37+'[1]ZSO iMS Szklarska Por.'!D37+'[1]PPPP Kowary'!D37+'[1]PPP Szkl.Por.'!D37+'[1]Dom Dziecka Sz.Por.'!D37</f>
        <v>462551.42</v>
      </c>
      <c r="M51" s="28">
        <f>'[1]ZSO Kowary'!E53+'[1]ZST i L Piechowice'!E53+'[1]MOW Szkl.Por'!E53+'[1]ZSS Miłków'!E53+'[1]DWDz Szkl.Por'!E37+'[1]ZSO iMS Szklarska Por.'!E37+'[1]PPPP Kowary'!E37+'[1]PPP Szkl.Por.'!E37+'[1]Dom Dziecka Sz.Por.'!E37</f>
        <v>880965.94000000006</v>
      </c>
    </row>
    <row r="52" spans="1:14" hidden="1">
      <c r="A52" s="52" t="s">
        <v>57</v>
      </c>
      <c r="B52" s="53"/>
      <c r="C52" s="54"/>
      <c r="D52" s="54"/>
      <c r="E52" s="55"/>
      <c r="F52" s="39"/>
      <c r="G52" s="39"/>
      <c r="H52" s="39">
        <v>108430.89</v>
      </c>
      <c r="I52" s="56"/>
    </row>
    <row r="53" spans="1:14" hidden="1">
      <c r="A53" s="57" t="s">
        <v>58</v>
      </c>
      <c r="B53" s="58">
        <f>[1]Zbiorczo!B54</f>
        <v>16560.669999999998</v>
      </c>
      <c r="C53" s="58">
        <f>[1]Zbiorczo!C54</f>
        <v>59514.02</v>
      </c>
      <c r="D53" s="58">
        <f>[1]Zbiorczo!D54</f>
        <v>251736.36</v>
      </c>
      <c r="E53" s="58">
        <f>[1]Zbiorczo!E54</f>
        <v>327796.13000000006</v>
      </c>
      <c r="F53" s="39"/>
      <c r="G53" s="39"/>
      <c r="H53" s="39">
        <v>109019.21</v>
      </c>
      <c r="I53" s="59">
        <f t="shared" ref="I53:I74" si="5">B53+C53+D53+E53</f>
        <v>655607.18000000005</v>
      </c>
    </row>
    <row r="54" spans="1:14" ht="25.5" hidden="1">
      <c r="A54" s="57" t="s">
        <v>59</v>
      </c>
      <c r="B54" s="58">
        <f>[1]Zbiorczo!B55</f>
        <v>0</v>
      </c>
      <c r="C54" s="58">
        <f>[1]Zbiorczo!C55</f>
        <v>0</v>
      </c>
      <c r="D54" s="58">
        <f>[1]Zbiorczo!D55</f>
        <v>44416.67</v>
      </c>
      <c r="E54" s="58">
        <f>[1]Zbiorczo!E55</f>
        <v>103853.41</v>
      </c>
      <c r="F54" s="39"/>
      <c r="G54" s="39"/>
      <c r="H54" s="39">
        <v>205811.9</v>
      </c>
      <c r="I54" s="59">
        <f t="shared" si="5"/>
        <v>148270.08000000002</v>
      </c>
    </row>
    <row r="55" spans="1:14" hidden="1">
      <c r="A55" s="57" t="s">
        <v>60</v>
      </c>
      <c r="B55" s="58">
        <f>[1]Zbiorczo!B56</f>
        <v>0</v>
      </c>
      <c r="C55" s="58">
        <f>[1]Zbiorczo!C56</f>
        <v>0</v>
      </c>
      <c r="D55" s="58">
        <f>[1]Zbiorczo!D56</f>
        <v>5045.58</v>
      </c>
      <c r="E55" s="58">
        <f>[1]Zbiorczo!E56</f>
        <v>2710.16</v>
      </c>
      <c r="F55" s="39"/>
      <c r="G55" s="39"/>
      <c r="H55" s="39">
        <v>75200.44</v>
      </c>
      <c r="I55" s="59">
        <f t="shared" si="5"/>
        <v>7755.74</v>
      </c>
    </row>
    <row r="56" spans="1:14" hidden="1">
      <c r="A56" s="57" t="s">
        <v>61</v>
      </c>
      <c r="B56" s="58">
        <f>[1]Zbiorczo!B57</f>
        <v>1254</v>
      </c>
      <c r="C56" s="58">
        <f>[1]Zbiorczo!C57</f>
        <v>7454.01</v>
      </c>
      <c r="D56" s="58">
        <f>[1]Zbiorczo!D57</f>
        <v>15118.199999999999</v>
      </c>
      <c r="E56" s="58">
        <f>[1]Zbiorczo!E57</f>
        <v>16146.529999999999</v>
      </c>
      <c r="F56" s="39"/>
      <c r="G56" s="39"/>
      <c r="H56" s="60">
        <f>SUM(H48:H55)</f>
        <v>2621171.38</v>
      </c>
      <c r="I56" s="59">
        <f t="shared" si="5"/>
        <v>39972.74</v>
      </c>
    </row>
    <row r="57" spans="1:14" ht="25.5" hidden="1">
      <c r="A57" s="57" t="s">
        <v>62</v>
      </c>
      <c r="B57" s="58">
        <f>[1]Zbiorczo!B58</f>
        <v>0</v>
      </c>
      <c r="C57" s="58">
        <f>[1]Zbiorczo!C58</f>
        <v>0</v>
      </c>
      <c r="D57" s="58">
        <f>[1]Zbiorczo!D58</f>
        <v>0</v>
      </c>
      <c r="E57" s="58">
        <f>[1]Zbiorczo!E58</f>
        <v>0</v>
      </c>
      <c r="F57" s="39"/>
      <c r="G57" s="39"/>
      <c r="H57" s="39"/>
      <c r="I57" s="59">
        <f t="shared" si="5"/>
        <v>0</v>
      </c>
    </row>
    <row r="58" spans="1:14" hidden="1">
      <c r="A58" s="57" t="s">
        <v>63</v>
      </c>
      <c r="B58" s="58">
        <f>[1]Zbiorczo!B59</f>
        <v>0</v>
      </c>
      <c r="C58" s="58">
        <f>[1]Zbiorczo!C59</f>
        <v>0</v>
      </c>
      <c r="D58" s="58">
        <f>[1]Zbiorczo!D59</f>
        <v>0</v>
      </c>
      <c r="E58" s="58">
        <f>[1]Zbiorczo!E59</f>
        <v>892.47</v>
      </c>
      <c r="F58" s="39"/>
      <c r="G58" s="39"/>
      <c r="H58" s="39"/>
      <c r="I58" s="59">
        <f t="shared" si="5"/>
        <v>892.47</v>
      </c>
    </row>
    <row r="59" spans="1:14" hidden="1">
      <c r="A59" s="57" t="s">
        <v>64</v>
      </c>
      <c r="B59" s="58">
        <f>[1]Zbiorczo!B60</f>
        <v>17899.599999999999</v>
      </c>
      <c r="C59" s="58">
        <f>[1]Zbiorczo!C60</f>
        <v>47940.29</v>
      </c>
      <c r="D59" s="58">
        <f>[1]Zbiorczo!D60</f>
        <v>112269.61</v>
      </c>
      <c r="E59" s="58">
        <f>[1]Zbiorczo!E60</f>
        <v>46371.759999999995</v>
      </c>
      <c r="F59" s="39"/>
      <c r="G59" s="39"/>
      <c r="H59" s="39"/>
      <c r="I59" s="59">
        <f t="shared" si="5"/>
        <v>224481.26</v>
      </c>
    </row>
    <row r="60" spans="1:14" hidden="1">
      <c r="A60" s="57" t="s">
        <v>65</v>
      </c>
      <c r="B60" s="58">
        <f>[1]Zbiorczo!B61</f>
        <v>520</v>
      </c>
      <c r="C60" s="58">
        <f>[1]Zbiorczo!C61</f>
        <v>1560</v>
      </c>
      <c r="D60" s="58">
        <f>[1]Zbiorczo!D61</f>
        <v>8060</v>
      </c>
      <c r="E60" s="58">
        <f>[1]Zbiorczo!E61</f>
        <v>7336</v>
      </c>
      <c r="F60" s="39"/>
      <c r="G60" s="39"/>
      <c r="H60" s="39"/>
      <c r="I60" s="59">
        <f t="shared" si="5"/>
        <v>17476</v>
      </c>
    </row>
    <row r="61" spans="1:14" ht="25.5" hidden="1">
      <c r="A61" s="57" t="s">
        <v>66</v>
      </c>
      <c r="B61" s="58">
        <f>[1]Zbiorczo!B62</f>
        <v>4311.68</v>
      </c>
      <c r="C61" s="58">
        <f>[1]Zbiorczo!C62</f>
        <v>6630.18</v>
      </c>
      <c r="D61" s="58">
        <f>[1]Zbiorczo!D62</f>
        <v>17815.849999999999</v>
      </c>
      <c r="E61" s="58">
        <f>[1]Zbiorczo!E62</f>
        <v>6591.6900000000005</v>
      </c>
      <c r="F61" s="39"/>
      <c r="G61" s="39"/>
      <c r="H61" s="39"/>
      <c r="I61" s="59">
        <f t="shared" si="5"/>
        <v>35349.4</v>
      </c>
    </row>
    <row r="62" spans="1:14" hidden="1">
      <c r="A62" s="57" t="s">
        <v>67</v>
      </c>
      <c r="B62" s="58">
        <f>[1]Zbiorczo!B63</f>
        <v>3914.66</v>
      </c>
      <c r="C62" s="58">
        <f>[1]Zbiorczo!C63</f>
        <v>7150.65</v>
      </c>
      <c r="D62" s="58">
        <f>[1]Zbiorczo!D63</f>
        <v>29810.67</v>
      </c>
      <c r="E62" s="58">
        <f>[1]Zbiorczo!E63</f>
        <v>85481.31</v>
      </c>
      <c r="F62" s="39"/>
      <c r="G62" s="39"/>
      <c r="H62" s="39"/>
      <c r="I62" s="59">
        <f t="shared" si="5"/>
        <v>126357.29</v>
      </c>
    </row>
    <row r="63" spans="1:14" hidden="1">
      <c r="A63" s="57" t="s">
        <v>68</v>
      </c>
      <c r="B63" s="58">
        <f>[1]Zbiorczo!B64</f>
        <v>0</v>
      </c>
      <c r="C63" s="58">
        <f>[1]Zbiorczo!C64</f>
        <v>0</v>
      </c>
      <c r="D63" s="58">
        <f>[1]Zbiorczo!D64</f>
        <v>0</v>
      </c>
      <c r="E63" s="58">
        <f>[1]Zbiorczo!E64</f>
        <v>0</v>
      </c>
      <c r="F63" s="39"/>
      <c r="G63" s="39"/>
      <c r="H63" s="39"/>
      <c r="I63" s="59">
        <f t="shared" si="5"/>
        <v>0</v>
      </c>
    </row>
    <row r="64" spans="1:14" ht="25.5" hidden="1">
      <c r="A64" s="57" t="s">
        <v>69</v>
      </c>
      <c r="B64" s="58">
        <f>[1]Zbiorczo!B65</f>
        <v>0</v>
      </c>
      <c r="C64" s="58">
        <f>[1]Zbiorczo!C65</f>
        <v>0</v>
      </c>
      <c r="D64" s="58">
        <f>[1]Zbiorczo!D65</f>
        <v>0</v>
      </c>
      <c r="E64" s="58">
        <f>[1]Zbiorczo!E65</f>
        <v>0</v>
      </c>
      <c r="F64" s="39"/>
      <c r="G64" s="39"/>
      <c r="H64" s="39"/>
      <c r="I64" s="59">
        <f t="shared" si="5"/>
        <v>0</v>
      </c>
    </row>
    <row r="65" spans="1:9" ht="25.5" hidden="1">
      <c r="A65" s="57" t="s">
        <v>70</v>
      </c>
      <c r="B65" s="58">
        <f>[1]Zbiorczo!B66</f>
        <v>2036.17</v>
      </c>
      <c r="C65" s="58">
        <f>[1]Zbiorczo!C66</f>
        <v>14333.07</v>
      </c>
      <c r="D65" s="58">
        <f>[1]Zbiorczo!D66</f>
        <v>42083.919999999991</v>
      </c>
      <c r="E65" s="58">
        <f>[1]Zbiorczo!E66</f>
        <v>29372.180000000004</v>
      </c>
      <c r="F65" s="39"/>
      <c r="G65" s="39"/>
      <c r="H65" s="39"/>
      <c r="I65" s="59">
        <f t="shared" si="5"/>
        <v>87825.34</v>
      </c>
    </row>
    <row r="66" spans="1:9" hidden="1">
      <c r="A66" s="57" t="s">
        <v>71</v>
      </c>
      <c r="B66" s="58">
        <f>[1]Zbiorczo!B67</f>
        <v>0</v>
      </c>
      <c r="C66" s="58">
        <f>[1]Zbiorczo!C67</f>
        <v>0</v>
      </c>
      <c r="D66" s="58">
        <f>[1]Zbiorczo!D67</f>
        <v>0</v>
      </c>
      <c r="E66" s="58">
        <f>[1]Zbiorczo!E67</f>
        <v>0</v>
      </c>
      <c r="F66" s="39"/>
      <c r="G66" s="39"/>
      <c r="H66" s="39"/>
      <c r="I66" s="59">
        <f t="shared" si="5"/>
        <v>0</v>
      </c>
    </row>
    <row r="67" spans="1:9" hidden="1">
      <c r="A67" s="57" t="s">
        <v>72</v>
      </c>
      <c r="B67" s="58">
        <f>[1]Zbiorczo!B68</f>
        <v>0</v>
      </c>
      <c r="C67" s="58">
        <f>[1]Zbiorczo!C68</f>
        <v>2999.01</v>
      </c>
      <c r="D67" s="58">
        <f>[1]Zbiorczo!D68</f>
        <v>13962.73</v>
      </c>
      <c r="E67" s="58">
        <f>[1]Zbiorczo!E68</f>
        <v>41636.86</v>
      </c>
      <c r="F67" s="39"/>
      <c r="G67" s="39"/>
      <c r="H67" s="39"/>
      <c r="I67" s="59">
        <f t="shared" si="5"/>
        <v>58598.6</v>
      </c>
    </row>
    <row r="68" spans="1:9" ht="25.5" hidden="1">
      <c r="A68" s="57" t="s">
        <v>73</v>
      </c>
      <c r="B68" s="58">
        <f>[1]Zbiorczo!B69</f>
        <v>0</v>
      </c>
      <c r="C68" s="58">
        <f>[1]Zbiorczo!C69</f>
        <v>6592</v>
      </c>
      <c r="D68" s="58">
        <f>[1]Zbiorczo!D69</f>
        <v>24883</v>
      </c>
      <c r="E68" s="58">
        <f>[1]Zbiorczo!E69</f>
        <v>21590</v>
      </c>
      <c r="F68" s="39"/>
      <c r="G68" s="39"/>
      <c r="H68" s="39"/>
      <c r="I68" s="59">
        <f t="shared" si="5"/>
        <v>53065</v>
      </c>
    </row>
    <row r="69" spans="1:9" hidden="1">
      <c r="A69" s="57" t="s">
        <v>74</v>
      </c>
      <c r="B69" s="58">
        <f>[1]Zbiorczo!B70</f>
        <v>0</v>
      </c>
      <c r="C69" s="58">
        <f>[1]Zbiorczo!C70</f>
        <v>0</v>
      </c>
      <c r="D69" s="58">
        <f>[1]Zbiorczo!D70</f>
        <v>0</v>
      </c>
      <c r="E69" s="58">
        <f>[1]Zbiorczo!E70</f>
        <v>0</v>
      </c>
      <c r="F69" s="39"/>
      <c r="G69" s="39"/>
      <c r="H69" s="39"/>
      <c r="I69" s="59">
        <f t="shared" si="5"/>
        <v>0</v>
      </c>
    </row>
    <row r="70" spans="1:9" ht="25.5" hidden="1">
      <c r="A70" s="57" t="s">
        <v>75</v>
      </c>
      <c r="B70" s="58">
        <f>[1]Zbiorczo!B71</f>
        <v>0</v>
      </c>
      <c r="C70" s="58">
        <f>[1]Zbiorczo!C71</f>
        <v>0</v>
      </c>
      <c r="D70" s="58">
        <f>[1]Zbiorczo!D71</f>
        <v>61327.86</v>
      </c>
      <c r="E70" s="58">
        <f>[1]Zbiorczo!E71</f>
        <v>0</v>
      </c>
      <c r="F70" s="39"/>
      <c r="G70" s="39"/>
      <c r="H70" s="39"/>
      <c r="I70" s="59">
        <f t="shared" si="5"/>
        <v>61327.86</v>
      </c>
    </row>
    <row r="71" spans="1:9" ht="38.25" hidden="1">
      <c r="A71" s="57" t="s">
        <v>76</v>
      </c>
      <c r="B71" s="58">
        <f>[1]Zbiorczo!B72</f>
        <v>0</v>
      </c>
      <c r="C71" s="58">
        <f>[1]Zbiorczo!C72</f>
        <v>0</v>
      </c>
      <c r="D71" s="58">
        <f>[1]Zbiorczo!D72</f>
        <v>46188</v>
      </c>
      <c r="E71" s="58">
        <f>[1]Zbiorczo!E72</f>
        <v>13481.3</v>
      </c>
      <c r="F71" s="39"/>
      <c r="G71" s="39"/>
      <c r="H71" s="39"/>
      <c r="I71" s="59">
        <f t="shared" si="5"/>
        <v>59669.3</v>
      </c>
    </row>
    <row r="72" spans="1:9" ht="38.25" hidden="1">
      <c r="A72" s="57" t="s">
        <v>77</v>
      </c>
      <c r="B72" s="58">
        <f>[1]Zbiorczo!B73</f>
        <v>2375.41</v>
      </c>
      <c r="C72" s="58">
        <f>[1]Zbiorczo!C73</f>
        <v>28641.48</v>
      </c>
      <c r="D72" s="58">
        <f>[1]Zbiorczo!D73</f>
        <v>26586.9</v>
      </c>
      <c r="E72" s="58">
        <f>[1]Zbiorczo!E73</f>
        <v>5609.3</v>
      </c>
      <c r="F72" s="39"/>
      <c r="G72" s="39"/>
      <c r="H72" s="39"/>
      <c r="I72" s="59">
        <f t="shared" si="5"/>
        <v>63213.090000000004</v>
      </c>
    </row>
    <row r="73" spans="1:9" ht="12.75" hidden="1" customHeight="1">
      <c r="A73" s="57" t="s">
        <v>78</v>
      </c>
      <c r="B73" s="58">
        <f>[1]Zbiorczo!B74</f>
        <v>21164.400000000001</v>
      </c>
      <c r="C73" s="58">
        <f>[1]Zbiorczo!C74</f>
        <v>100200.51000000001</v>
      </c>
      <c r="D73" s="58">
        <f>[1]Zbiorczo!D74</f>
        <v>283241.8</v>
      </c>
      <c r="E73" s="58">
        <f>[1]Zbiorczo!E74</f>
        <v>302393.57</v>
      </c>
      <c r="F73" s="39"/>
      <c r="G73" s="39"/>
      <c r="H73" s="39"/>
      <c r="I73" s="59">
        <f t="shared" si="5"/>
        <v>707000.28</v>
      </c>
    </row>
    <row r="74" spans="1:9" ht="12.75" hidden="1" customHeight="1">
      <c r="A74" s="61" t="s">
        <v>79</v>
      </c>
      <c r="B74" s="58">
        <f>[1]Zbiorczo!B75</f>
        <v>13652.24</v>
      </c>
      <c r="C74" s="58">
        <f>[1]Zbiorczo!C75</f>
        <v>63762.12</v>
      </c>
      <c r="D74" s="58">
        <f>[1]Zbiorczo!D75</f>
        <v>209071.11999999997</v>
      </c>
      <c r="E74" s="58">
        <f>[1]Zbiorczo!E75</f>
        <v>212295.52999999997</v>
      </c>
      <c r="F74" s="39"/>
      <c r="G74" s="39"/>
      <c r="H74" s="39"/>
      <c r="I74" s="59">
        <f t="shared" si="5"/>
        <v>498781.00999999995</v>
      </c>
    </row>
    <row r="75" spans="1:9" ht="12.75" hidden="1" customHeight="1">
      <c r="A75" s="162" t="s">
        <v>80</v>
      </c>
      <c r="B75" s="162"/>
      <c r="D75" s="3" t="s">
        <v>81</v>
      </c>
      <c r="E75" s="39">
        <f>B49+C49+D49+E49</f>
        <v>6902969.8000000007</v>
      </c>
    </row>
    <row r="76" spans="1:9" ht="39.75" hidden="1" customHeight="1">
      <c r="A76" s="162"/>
      <c r="B76" s="162"/>
    </row>
    <row r="77" spans="1:9" ht="26.25" hidden="1" customHeight="1">
      <c r="A77" s="62" t="s">
        <v>82</v>
      </c>
      <c r="D77" s="63" t="s">
        <v>83</v>
      </c>
    </row>
    <row r="78" spans="1:9" ht="30" hidden="1" customHeight="1">
      <c r="A78" s="64" t="s">
        <v>84</v>
      </c>
      <c r="D78" s="9" t="s">
        <v>85</v>
      </c>
    </row>
    <row r="79" spans="1:9" hidden="1"/>
    <row r="80" spans="1:9" hidden="1"/>
    <row r="65535" hidden="1"/>
  </sheetData>
  <mergeCells count="14">
    <mergeCell ref="A14:A16"/>
    <mergeCell ref="B14:E14"/>
    <mergeCell ref="I14:I16"/>
    <mergeCell ref="B15:E15"/>
    <mergeCell ref="A7:I7"/>
    <mergeCell ref="A9:E9"/>
    <mergeCell ref="B10:E10"/>
    <mergeCell ref="E12:I12"/>
    <mergeCell ref="A13:E13"/>
    <mergeCell ref="I29:I31"/>
    <mergeCell ref="A44:I45"/>
    <mergeCell ref="A47:A48"/>
    <mergeCell ref="B47:E47"/>
    <mergeCell ref="A75:B76"/>
  </mergeCells>
  <dataValidations count="1">
    <dataValidation type="whole" operator="greaterThan" allowBlank="1" showErrorMessage="1" errorTitle="błąd danych" error="należy wpisać dane liczbowe" sqref="E12 JA12 SW12 ACS12 AMO12 AWK12 BGG12 BQC12 BZY12 CJU12 CTQ12 DDM12 DNI12 DXE12 EHA12 EQW12 FAS12 FKO12 FUK12 GEG12 GOC12 GXY12 HHU12 HRQ12 IBM12 ILI12 IVE12 JFA12 JOW12 JYS12 KIO12 KSK12 LCG12 LMC12 LVY12 MFU12 MPQ12 MZM12 NJI12 NTE12 ODA12 OMW12 OWS12 PGO12 PQK12 QAG12 QKC12 QTY12 RDU12 RNQ12 RXM12 SHI12 SRE12 TBA12 TKW12 TUS12 UEO12 UOK12 UYG12 VIC12 VRY12 WBU12 WLQ12 WVM12 E65548 JA65548 SW65548 ACS65548 AMO65548 AWK65548 BGG65548 BQC65548 BZY65548 CJU65548 CTQ65548 DDM65548 DNI65548 DXE65548 EHA65548 EQW65548 FAS65548 FKO65548 FUK65548 GEG65548 GOC65548 GXY65548 HHU65548 HRQ65548 IBM65548 ILI65548 IVE65548 JFA65548 JOW65548 JYS65548 KIO65548 KSK65548 LCG65548 LMC65548 LVY65548 MFU65548 MPQ65548 MZM65548 NJI65548 NTE65548 ODA65548 OMW65548 OWS65548 PGO65548 PQK65548 QAG65548 QKC65548 QTY65548 RDU65548 RNQ65548 RXM65548 SHI65548 SRE65548 TBA65548 TKW65548 TUS65548 UEO65548 UOK65548 UYG65548 VIC65548 VRY65548 WBU65548 WLQ65548 WVM65548 E131084 JA131084 SW131084 ACS131084 AMO131084 AWK131084 BGG131084 BQC131084 BZY131084 CJU131084 CTQ131084 DDM131084 DNI131084 DXE131084 EHA131084 EQW131084 FAS131084 FKO131084 FUK131084 GEG131084 GOC131084 GXY131084 HHU131084 HRQ131084 IBM131084 ILI131084 IVE131084 JFA131084 JOW131084 JYS131084 KIO131084 KSK131084 LCG131084 LMC131084 LVY131084 MFU131084 MPQ131084 MZM131084 NJI131084 NTE131084 ODA131084 OMW131084 OWS131084 PGO131084 PQK131084 QAG131084 QKC131084 QTY131084 RDU131084 RNQ131084 RXM131084 SHI131084 SRE131084 TBA131084 TKW131084 TUS131084 UEO131084 UOK131084 UYG131084 VIC131084 VRY131084 WBU131084 WLQ131084 WVM131084 E196620 JA196620 SW196620 ACS196620 AMO196620 AWK196620 BGG196620 BQC196620 BZY196620 CJU196620 CTQ196620 DDM196620 DNI196620 DXE196620 EHA196620 EQW196620 FAS196620 FKO196620 FUK196620 GEG196620 GOC196620 GXY196620 HHU196620 HRQ196620 IBM196620 ILI196620 IVE196620 JFA196620 JOW196620 JYS196620 KIO196620 KSK196620 LCG196620 LMC196620 LVY196620 MFU196620 MPQ196620 MZM196620 NJI196620 NTE196620 ODA196620 OMW196620 OWS196620 PGO196620 PQK196620 QAG196620 QKC196620 QTY196620 RDU196620 RNQ196620 RXM196620 SHI196620 SRE196620 TBA196620 TKW196620 TUS196620 UEO196620 UOK196620 UYG196620 VIC196620 VRY196620 WBU196620 WLQ196620 WVM196620 E262156 JA262156 SW262156 ACS262156 AMO262156 AWK262156 BGG262156 BQC262156 BZY262156 CJU262156 CTQ262156 DDM262156 DNI262156 DXE262156 EHA262156 EQW262156 FAS262156 FKO262156 FUK262156 GEG262156 GOC262156 GXY262156 HHU262156 HRQ262156 IBM262156 ILI262156 IVE262156 JFA262156 JOW262156 JYS262156 KIO262156 KSK262156 LCG262156 LMC262156 LVY262156 MFU262156 MPQ262156 MZM262156 NJI262156 NTE262156 ODA262156 OMW262156 OWS262156 PGO262156 PQK262156 QAG262156 QKC262156 QTY262156 RDU262156 RNQ262156 RXM262156 SHI262156 SRE262156 TBA262156 TKW262156 TUS262156 UEO262156 UOK262156 UYG262156 VIC262156 VRY262156 WBU262156 WLQ262156 WVM262156 E327692 JA327692 SW327692 ACS327692 AMO327692 AWK327692 BGG327692 BQC327692 BZY327692 CJU327692 CTQ327692 DDM327692 DNI327692 DXE327692 EHA327692 EQW327692 FAS327692 FKO327692 FUK327692 GEG327692 GOC327692 GXY327692 HHU327692 HRQ327692 IBM327692 ILI327692 IVE327692 JFA327692 JOW327692 JYS327692 KIO327692 KSK327692 LCG327692 LMC327692 LVY327692 MFU327692 MPQ327692 MZM327692 NJI327692 NTE327692 ODA327692 OMW327692 OWS327692 PGO327692 PQK327692 QAG327692 QKC327692 QTY327692 RDU327692 RNQ327692 RXM327692 SHI327692 SRE327692 TBA327692 TKW327692 TUS327692 UEO327692 UOK327692 UYG327692 VIC327692 VRY327692 WBU327692 WLQ327692 WVM327692 E393228 JA393228 SW393228 ACS393228 AMO393228 AWK393228 BGG393228 BQC393228 BZY393228 CJU393228 CTQ393228 DDM393228 DNI393228 DXE393228 EHA393228 EQW393228 FAS393228 FKO393228 FUK393228 GEG393228 GOC393228 GXY393228 HHU393228 HRQ393228 IBM393228 ILI393228 IVE393228 JFA393228 JOW393228 JYS393228 KIO393228 KSK393228 LCG393228 LMC393228 LVY393228 MFU393228 MPQ393228 MZM393228 NJI393228 NTE393228 ODA393228 OMW393228 OWS393228 PGO393228 PQK393228 QAG393228 QKC393228 QTY393228 RDU393228 RNQ393228 RXM393228 SHI393228 SRE393228 TBA393228 TKW393228 TUS393228 UEO393228 UOK393228 UYG393228 VIC393228 VRY393228 WBU393228 WLQ393228 WVM393228 E458764 JA458764 SW458764 ACS458764 AMO458764 AWK458764 BGG458764 BQC458764 BZY458764 CJU458764 CTQ458764 DDM458764 DNI458764 DXE458764 EHA458764 EQW458764 FAS458764 FKO458764 FUK458764 GEG458764 GOC458764 GXY458764 HHU458764 HRQ458764 IBM458764 ILI458764 IVE458764 JFA458764 JOW458764 JYS458764 KIO458764 KSK458764 LCG458764 LMC458764 LVY458764 MFU458764 MPQ458764 MZM458764 NJI458764 NTE458764 ODA458764 OMW458764 OWS458764 PGO458764 PQK458764 QAG458764 QKC458764 QTY458764 RDU458764 RNQ458764 RXM458764 SHI458764 SRE458764 TBA458764 TKW458764 TUS458764 UEO458764 UOK458764 UYG458764 VIC458764 VRY458764 WBU458764 WLQ458764 WVM458764 E524300 JA524300 SW524300 ACS524300 AMO524300 AWK524300 BGG524300 BQC524300 BZY524300 CJU524300 CTQ524300 DDM524300 DNI524300 DXE524300 EHA524300 EQW524300 FAS524300 FKO524300 FUK524300 GEG524300 GOC524300 GXY524300 HHU524300 HRQ524300 IBM524300 ILI524300 IVE524300 JFA524300 JOW524300 JYS524300 KIO524300 KSK524300 LCG524300 LMC524300 LVY524300 MFU524300 MPQ524300 MZM524300 NJI524300 NTE524300 ODA524300 OMW524300 OWS524300 PGO524300 PQK524300 QAG524300 QKC524300 QTY524300 RDU524300 RNQ524300 RXM524300 SHI524300 SRE524300 TBA524300 TKW524300 TUS524300 UEO524300 UOK524300 UYG524300 VIC524300 VRY524300 WBU524300 WLQ524300 WVM524300 E589836 JA589836 SW589836 ACS589836 AMO589836 AWK589836 BGG589836 BQC589836 BZY589836 CJU589836 CTQ589836 DDM589836 DNI589836 DXE589836 EHA589836 EQW589836 FAS589836 FKO589836 FUK589836 GEG589836 GOC589836 GXY589836 HHU589836 HRQ589836 IBM589836 ILI589836 IVE589836 JFA589836 JOW589836 JYS589836 KIO589836 KSK589836 LCG589836 LMC589836 LVY589836 MFU589836 MPQ589836 MZM589836 NJI589836 NTE589836 ODA589836 OMW589836 OWS589836 PGO589836 PQK589836 QAG589836 QKC589836 QTY589836 RDU589836 RNQ589836 RXM589836 SHI589836 SRE589836 TBA589836 TKW589836 TUS589836 UEO589836 UOK589836 UYG589836 VIC589836 VRY589836 WBU589836 WLQ589836 WVM589836 E655372 JA655372 SW655372 ACS655372 AMO655372 AWK655372 BGG655372 BQC655372 BZY655372 CJU655372 CTQ655372 DDM655372 DNI655372 DXE655372 EHA655372 EQW655372 FAS655372 FKO655372 FUK655372 GEG655372 GOC655372 GXY655372 HHU655372 HRQ655372 IBM655372 ILI655372 IVE655372 JFA655372 JOW655372 JYS655372 KIO655372 KSK655372 LCG655372 LMC655372 LVY655372 MFU655372 MPQ655372 MZM655372 NJI655372 NTE655372 ODA655372 OMW655372 OWS655372 PGO655372 PQK655372 QAG655372 QKC655372 QTY655372 RDU655372 RNQ655372 RXM655372 SHI655372 SRE655372 TBA655372 TKW655372 TUS655372 UEO655372 UOK655372 UYG655372 VIC655372 VRY655372 WBU655372 WLQ655372 WVM655372 E720908 JA720908 SW720908 ACS720908 AMO720908 AWK720908 BGG720908 BQC720908 BZY720908 CJU720908 CTQ720908 DDM720908 DNI720908 DXE720908 EHA720908 EQW720908 FAS720908 FKO720908 FUK720908 GEG720908 GOC720908 GXY720908 HHU720908 HRQ720908 IBM720908 ILI720908 IVE720908 JFA720908 JOW720908 JYS720908 KIO720908 KSK720908 LCG720908 LMC720908 LVY720908 MFU720908 MPQ720908 MZM720908 NJI720908 NTE720908 ODA720908 OMW720908 OWS720908 PGO720908 PQK720908 QAG720908 QKC720908 QTY720908 RDU720908 RNQ720908 RXM720908 SHI720908 SRE720908 TBA720908 TKW720908 TUS720908 UEO720908 UOK720908 UYG720908 VIC720908 VRY720908 WBU720908 WLQ720908 WVM720908 E786444 JA786444 SW786444 ACS786444 AMO786444 AWK786444 BGG786444 BQC786444 BZY786444 CJU786444 CTQ786444 DDM786444 DNI786444 DXE786444 EHA786444 EQW786444 FAS786444 FKO786444 FUK786444 GEG786444 GOC786444 GXY786444 HHU786444 HRQ786444 IBM786444 ILI786444 IVE786444 JFA786444 JOW786444 JYS786444 KIO786444 KSK786444 LCG786444 LMC786444 LVY786444 MFU786444 MPQ786444 MZM786444 NJI786444 NTE786444 ODA786444 OMW786444 OWS786444 PGO786444 PQK786444 QAG786444 QKC786444 QTY786444 RDU786444 RNQ786444 RXM786444 SHI786444 SRE786444 TBA786444 TKW786444 TUS786444 UEO786444 UOK786444 UYG786444 VIC786444 VRY786444 WBU786444 WLQ786444 WVM786444 E851980 JA851980 SW851980 ACS851980 AMO851980 AWK851980 BGG851980 BQC851980 BZY851980 CJU851980 CTQ851980 DDM851980 DNI851980 DXE851980 EHA851980 EQW851980 FAS851980 FKO851980 FUK851980 GEG851980 GOC851980 GXY851980 HHU851980 HRQ851980 IBM851980 ILI851980 IVE851980 JFA851980 JOW851980 JYS851980 KIO851980 KSK851980 LCG851980 LMC851980 LVY851980 MFU851980 MPQ851980 MZM851980 NJI851980 NTE851980 ODA851980 OMW851980 OWS851980 PGO851980 PQK851980 QAG851980 QKC851980 QTY851980 RDU851980 RNQ851980 RXM851980 SHI851980 SRE851980 TBA851980 TKW851980 TUS851980 UEO851980 UOK851980 UYG851980 VIC851980 VRY851980 WBU851980 WLQ851980 WVM851980 E917516 JA917516 SW917516 ACS917516 AMO917516 AWK917516 BGG917516 BQC917516 BZY917516 CJU917516 CTQ917516 DDM917516 DNI917516 DXE917516 EHA917516 EQW917516 FAS917516 FKO917516 FUK917516 GEG917516 GOC917516 GXY917516 HHU917516 HRQ917516 IBM917516 ILI917516 IVE917516 JFA917516 JOW917516 JYS917516 KIO917516 KSK917516 LCG917516 LMC917516 LVY917516 MFU917516 MPQ917516 MZM917516 NJI917516 NTE917516 ODA917516 OMW917516 OWS917516 PGO917516 PQK917516 QAG917516 QKC917516 QTY917516 RDU917516 RNQ917516 RXM917516 SHI917516 SRE917516 TBA917516 TKW917516 TUS917516 UEO917516 UOK917516 UYG917516 VIC917516 VRY917516 WBU917516 WLQ917516 WVM917516 E983052 JA983052 SW983052 ACS983052 AMO983052 AWK983052 BGG983052 BQC983052 BZY983052 CJU983052 CTQ983052 DDM983052 DNI983052 DXE983052 EHA983052 EQW983052 FAS983052 FKO983052 FUK983052 GEG983052 GOC983052 GXY983052 HHU983052 HRQ983052 IBM983052 ILI983052 IVE983052 JFA983052 JOW983052 JYS983052 KIO983052 KSK983052 LCG983052 LMC983052 LVY983052 MFU983052 MPQ983052 MZM983052 NJI983052 NTE983052 ODA983052 OMW983052 OWS983052 PGO983052 PQK983052 QAG983052 QKC983052 QTY983052 RDU983052 RNQ983052 RXM983052 SHI983052 SRE983052 TBA983052 TKW983052 TUS983052 UEO983052 UOK983052 UYG983052 VIC983052 VRY983052 WBU983052 WLQ983052 WVM983052">
      <formula1>2008</formula1>
      <formula2>0</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J30"/>
  <sheetViews>
    <sheetView topLeftCell="A13" workbookViewId="0">
      <selection activeCell="F20" sqref="F20"/>
    </sheetView>
  </sheetViews>
  <sheetFormatPr defaultRowHeight="12.75"/>
  <cols>
    <col min="1" max="1" width="28.140625" customWidth="1"/>
    <col min="2" max="2" width="13.140625" customWidth="1"/>
    <col min="3" max="3" width="9.85546875" customWidth="1"/>
    <col min="4" max="4" width="10.7109375" customWidth="1"/>
    <col min="5" max="5" width="9.85546875" customWidth="1"/>
    <col min="6" max="6" width="10.7109375" customWidth="1"/>
    <col min="7" max="7" width="27.85546875" customWidth="1"/>
    <col min="8" max="8" width="21.7109375" customWidth="1"/>
    <col min="9" max="9" width="17.140625" customWidth="1"/>
    <col min="10" max="10" width="17.7109375" customWidth="1"/>
    <col min="257" max="257" width="28.140625" customWidth="1"/>
    <col min="258" max="258" width="13.140625" customWidth="1"/>
    <col min="259" max="259" width="9.85546875" customWidth="1"/>
    <col min="260" max="260" width="10.7109375" customWidth="1"/>
    <col min="261" max="261" width="9.85546875" customWidth="1"/>
    <col min="262" max="262" width="10.7109375" customWidth="1"/>
    <col min="263" max="263" width="27.85546875" customWidth="1"/>
    <col min="264" max="264" width="21.7109375" customWidth="1"/>
    <col min="265" max="265" width="17.140625" customWidth="1"/>
    <col min="266" max="266" width="17.7109375" customWidth="1"/>
    <col min="513" max="513" width="28.140625" customWidth="1"/>
    <col min="514" max="514" width="13.140625" customWidth="1"/>
    <col min="515" max="515" width="9.85546875" customWidth="1"/>
    <col min="516" max="516" width="10.7109375" customWidth="1"/>
    <col min="517" max="517" width="9.85546875" customWidth="1"/>
    <col min="518" max="518" width="10.7109375" customWidth="1"/>
    <col min="519" max="519" width="27.85546875" customWidth="1"/>
    <col min="520" max="520" width="21.7109375" customWidth="1"/>
    <col min="521" max="521" width="17.140625" customWidth="1"/>
    <col min="522" max="522" width="17.7109375" customWidth="1"/>
    <col min="769" max="769" width="28.140625" customWidth="1"/>
    <col min="770" max="770" width="13.140625" customWidth="1"/>
    <col min="771" max="771" width="9.85546875" customWidth="1"/>
    <col min="772" max="772" width="10.7109375" customWidth="1"/>
    <col min="773" max="773" width="9.85546875" customWidth="1"/>
    <col min="774" max="774" width="10.7109375" customWidth="1"/>
    <col min="775" max="775" width="27.85546875" customWidth="1"/>
    <col min="776" max="776" width="21.7109375" customWidth="1"/>
    <col min="777" max="777" width="17.140625" customWidth="1"/>
    <col min="778" max="778" width="17.7109375" customWidth="1"/>
    <col min="1025" max="1025" width="28.140625" customWidth="1"/>
    <col min="1026" max="1026" width="13.140625" customWidth="1"/>
    <col min="1027" max="1027" width="9.85546875" customWidth="1"/>
    <col min="1028" max="1028" width="10.7109375" customWidth="1"/>
    <col min="1029" max="1029" width="9.85546875" customWidth="1"/>
    <col min="1030" max="1030" width="10.7109375" customWidth="1"/>
    <col min="1031" max="1031" width="27.85546875" customWidth="1"/>
    <col min="1032" max="1032" width="21.7109375" customWidth="1"/>
    <col min="1033" max="1033" width="17.140625" customWidth="1"/>
    <col min="1034" max="1034" width="17.7109375" customWidth="1"/>
    <col min="1281" max="1281" width="28.140625" customWidth="1"/>
    <col min="1282" max="1282" width="13.140625" customWidth="1"/>
    <col min="1283" max="1283" width="9.85546875" customWidth="1"/>
    <col min="1284" max="1284" width="10.7109375" customWidth="1"/>
    <col min="1285" max="1285" width="9.85546875" customWidth="1"/>
    <col min="1286" max="1286" width="10.7109375" customWidth="1"/>
    <col min="1287" max="1287" width="27.85546875" customWidth="1"/>
    <col min="1288" max="1288" width="21.7109375" customWidth="1"/>
    <col min="1289" max="1289" width="17.140625" customWidth="1"/>
    <col min="1290" max="1290" width="17.7109375" customWidth="1"/>
    <col min="1537" max="1537" width="28.140625" customWidth="1"/>
    <col min="1538" max="1538" width="13.140625" customWidth="1"/>
    <col min="1539" max="1539" width="9.85546875" customWidth="1"/>
    <col min="1540" max="1540" width="10.7109375" customWidth="1"/>
    <col min="1541" max="1541" width="9.85546875" customWidth="1"/>
    <col min="1542" max="1542" width="10.7109375" customWidth="1"/>
    <col min="1543" max="1543" width="27.85546875" customWidth="1"/>
    <col min="1544" max="1544" width="21.7109375" customWidth="1"/>
    <col min="1545" max="1545" width="17.140625" customWidth="1"/>
    <col min="1546" max="1546" width="17.7109375" customWidth="1"/>
    <col min="1793" max="1793" width="28.140625" customWidth="1"/>
    <col min="1794" max="1794" width="13.140625" customWidth="1"/>
    <col min="1795" max="1795" width="9.85546875" customWidth="1"/>
    <col min="1796" max="1796" width="10.7109375" customWidth="1"/>
    <col min="1797" max="1797" width="9.85546875" customWidth="1"/>
    <col min="1798" max="1798" width="10.7109375" customWidth="1"/>
    <col min="1799" max="1799" width="27.85546875" customWidth="1"/>
    <col min="1800" max="1800" width="21.7109375" customWidth="1"/>
    <col min="1801" max="1801" width="17.140625" customWidth="1"/>
    <col min="1802" max="1802" width="17.7109375" customWidth="1"/>
    <col min="2049" max="2049" width="28.140625" customWidth="1"/>
    <col min="2050" max="2050" width="13.140625" customWidth="1"/>
    <col min="2051" max="2051" width="9.85546875" customWidth="1"/>
    <col min="2052" max="2052" width="10.7109375" customWidth="1"/>
    <col min="2053" max="2053" width="9.85546875" customWidth="1"/>
    <col min="2054" max="2054" width="10.7109375" customWidth="1"/>
    <col min="2055" max="2055" width="27.85546875" customWidth="1"/>
    <col min="2056" max="2056" width="21.7109375" customWidth="1"/>
    <col min="2057" max="2057" width="17.140625" customWidth="1"/>
    <col min="2058" max="2058" width="17.7109375" customWidth="1"/>
    <col min="2305" max="2305" width="28.140625" customWidth="1"/>
    <col min="2306" max="2306" width="13.140625" customWidth="1"/>
    <col min="2307" max="2307" width="9.85546875" customWidth="1"/>
    <col min="2308" max="2308" width="10.7109375" customWidth="1"/>
    <col min="2309" max="2309" width="9.85546875" customWidth="1"/>
    <col min="2310" max="2310" width="10.7109375" customWidth="1"/>
    <col min="2311" max="2311" width="27.85546875" customWidth="1"/>
    <col min="2312" max="2312" width="21.7109375" customWidth="1"/>
    <col min="2313" max="2313" width="17.140625" customWidth="1"/>
    <col min="2314" max="2314" width="17.7109375" customWidth="1"/>
    <col min="2561" max="2561" width="28.140625" customWidth="1"/>
    <col min="2562" max="2562" width="13.140625" customWidth="1"/>
    <col min="2563" max="2563" width="9.85546875" customWidth="1"/>
    <col min="2564" max="2564" width="10.7109375" customWidth="1"/>
    <col min="2565" max="2565" width="9.85546875" customWidth="1"/>
    <col min="2566" max="2566" width="10.7109375" customWidth="1"/>
    <col min="2567" max="2567" width="27.85546875" customWidth="1"/>
    <col min="2568" max="2568" width="21.7109375" customWidth="1"/>
    <col min="2569" max="2569" width="17.140625" customWidth="1"/>
    <col min="2570" max="2570" width="17.7109375" customWidth="1"/>
    <col min="2817" max="2817" width="28.140625" customWidth="1"/>
    <col min="2818" max="2818" width="13.140625" customWidth="1"/>
    <col min="2819" max="2819" width="9.85546875" customWidth="1"/>
    <col min="2820" max="2820" width="10.7109375" customWidth="1"/>
    <col min="2821" max="2821" width="9.85546875" customWidth="1"/>
    <col min="2822" max="2822" width="10.7109375" customWidth="1"/>
    <col min="2823" max="2823" width="27.85546875" customWidth="1"/>
    <col min="2824" max="2824" width="21.7109375" customWidth="1"/>
    <col min="2825" max="2825" width="17.140625" customWidth="1"/>
    <col min="2826" max="2826" width="17.7109375" customWidth="1"/>
    <col min="3073" max="3073" width="28.140625" customWidth="1"/>
    <col min="3074" max="3074" width="13.140625" customWidth="1"/>
    <col min="3075" max="3075" width="9.85546875" customWidth="1"/>
    <col min="3076" max="3076" width="10.7109375" customWidth="1"/>
    <col min="3077" max="3077" width="9.85546875" customWidth="1"/>
    <col min="3078" max="3078" width="10.7109375" customWidth="1"/>
    <col min="3079" max="3079" width="27.85546875" customWidth="1"/>
    <col min="3080" max="3080" width="21.7109375" customWidth="1"/>
    <col min="3081" max="3081" width="17.140625" customWidth="1"/>
    <col min="3082" max="3082" width="17.7109375" customWidth="1"/>
    <col min="3329" max="3329" width="28.140625" customWidth="1"/>
    <col min="3330" max="3330" width="13.140625" customWidth="1"/>
    <col min="3331" max="3331" width="9.85546875" customWidth="1"/>
    <col min="3332" max="3332" width="10.7109375" customWidth="1"/>
    <col min="3333" max="3333" width="9.85546875" customWidth="1"/>
    <col min="3334" max="3334" width="10.7109375" customWidth="1"/>
    <col min="3335" max="3335" width="27.85546875" customWidth="1"/>
    <col min="3336" max="3336" width="21.7109375" customWidth="1"/>
    <col min="3337" max="3337" width="17.140625" customWidth="1"/>
    <col min="3338" max="3338" width="17.7109375" customWidth="1"/>
    <col min="3585" max="3585" width="28.140625" customWidth="1"/>
    <col min="3586" max="3586" width="13.140625" customWidth="1"/>
    <col min="3587" max="3587" width="9.85546875" customWidth="1"/>
    <col min="3588" max="3588" width="10.7109375" customWidth="1"/>
    <col min="3589" max="3589" width="9.85546875" customWidth="1"/>
    <col min="3590" max="3590" width="10.7109375" customWidth="1"/>
    <col min="3591" max="3591" width="27.85546875" customWidth="1"/>
    <col min="3592" max="3592" width="21.7109375" customWidth="1"/>
    <col min="3593" max="3593" width="17.140625" customWidth="1"/>
    <col min="3594" max="3594" width="17.7109375" customWidth="1"/>
    <col min="3841" max="3841" width="28.140625" customWidth="1"/>
    <col min="3842" max="3842" width="13.140625" customWidth="1"/>
    <col min="3843" max="3843" width="9.85546875" customWidth="1"/>
    <col min="3844" max="3844" width="10.7109375" customWidth="1"/>
    <col min="3845" max="3845" width="9.85546875" customWidth="1"/>
    <col min="3846" max="3846" width="10.7109375" customWidth="1"/>
    <col min="3847" max="3847" width="27.85546875" customWidth="1"/>
    <col min="3848" max="3848" width="21.7109375" customWidth="1"/>
    <col min="3849" max="3849" width="17.140625" customWidth="1"/>
    <col min="3850" max="3850" width="17.7109375" customWidth="1"/>
    <col min="4097" max="4097" width="28.140625" customWidth="1"/>
    <col min="4098" max="4098" width="13.140625" customWidth="1"/>
    <col min="4099" max="4099" width="9.85546875" customWidth="1"/>
    <col min="4100" max="4100" width="10.7109375" customWidth="1"/>
    <col min="4101" max="4101" width="9.85546875" customWidth="1"/>
    <col min="4102" max="4102" width="10.7109375" customWidth="1"/>
    <col min="4103" max="4103" width="27.85546875" customWidth="1"/>
    <col min="4104" max="4104" width="21.7109375" customWidth="1"/>
    <col min="4105" max="4105" width="17.140625" customWidth="1"/>
    <col min="4106" max="4106" width="17.7109375" customWidth="1"/>
    <col min="4353" max="4353" width="28.140625" customWidth="1"/>
    <col min="4354" max="4354" width="13.140625" customWidth="1"/>
    <col min="4355" max="4355" width="9.85546875" customWidth="1"/>
    <col min="4356" max="4356" width="10.7109375" customWidth="1"/>
    <col min="4357" max="4357" width="9.85546875" customWidth="1"/>
    <col min="4358" max="4358" width="10.7109375" customWidth="1"/>
    <col min="4359" max="4359" width="27.85546875" customWidth="1"/>
    <col min="4360" max="4360" width="21.7109375" customWidth="1"/>
    <col min="4361" max="4361" width="17.140625" customWidth="1"/>
    <col min="4362" max="4362" width="17.7109375" customWidth="1"/>
    <col min="4609" max="4609" width="28.140625" customWidth="1"/>
    <col min="4610" max="4610" width="13.140625" customWidth="1"/>
    <col min="4611" max="4611" width="9.85546875" customWidth="1"/>
    <col min="4612" max="4612" width="10.7109375" customWidth="1"/>
    <col min="4613" max="4613" width="9.85546875" customWidth="1"/>
    <col min="4614" max="4614" width="10.7109375" customWidth="1"/>
    <col min="4615" max="4615" width="27.85546875" customWidth="1"/>
    <col min="4616" max="4616" width="21.7109375" customWidth="1"/>
    <col min="4617" max="4617" width="17.140625" customWidth="1"/>
    <col min="4618" max="4618" width="17.7109375" customWidth="1"/>
    <col min="4865" max="4865" width="28.140625" customWidth="1"/>
    <col min="4866" max="4866" width="13.140625" customWidth="1"/>
    <col min="4867" max="4867" width="9.85546875" customWidth="1"/>
    <col min="4868" max="4868" width="10.7109375" customWidth="1"/>
    <col min="4869" max="4869" width="9.85546875" customWidth="1"/>
    <col min="4870" max="4870" width="10.7109375" customWidth="1"/>
    <col min="4871" max="4871" width="27.85546875" customWidth="1"/>
    <col min="4872" max="4872" width="21.7109375" customWidth="1"/>
    <col min="4873" max="4873" width="17.140625" customWidth="1"/>
    <col min="4874" max="4874" width="17.7109375" customWidth="1"/>
    <col min="5121" max="5121" width="28.140625" customWidth="1"/>
    <col min="5122" max="5122" width="13.140625" customWidth="1"/>
    <col min="5123" max="5123" width="9.85546875" customWidth="1"/>
    <col min="5124" max="5124" width="10.7109375" customWidth="1"/>
    <col min="5125" max="5125" width="9.85546875" customWidth="1"/>
    <col min="5126" max="5126" width="10.7109375" customWidth="1"/>
    <col min="5127" max="5127" width="27.85546875" customWidth="1"/>
    <col min="5128" max="5128" width="21.7109375" customWidth="1"/>
    <col min="5129" max="5129" width="17.140625" customWidth="1"/>
    <col min="5130" max="5130" width="17.7109375" customWidth="1"/>
    <col min="5377" max="5377" width="28.140625" customWidth="1"/>
    <col min="5378" max="5378" width="13.140625" customWidth="1"/>
    <col min="5379" max="5379" width="9.85546875" customWidth="1"/>
    <col min="5380" max="5380" width="10.7109375" customWidth="1"/>
    <col min="5381" max="5381" width="9.85546875" customWidth="1"/>
    <col min="5382" max="5382" width="10.7109375" customWidth="1"/>
    <col min="5383" max="5383" width="27.85546875" customWidth="1"/>
    <col min="5384" max="5384" width="21.7109375" customWidth="1"/>
    <col min="5385" max="5385" width="17.140625" customWidth="1"/>
    <col min="5386" max="5386" width="17.7109375" customWidth="1"/>
    <col min="5633" max="5633" width="28.140625" customWidth="1"/>
    <col min="5634" max="5634" width="13.140625" customWidth="1"/>
    <col min="5635" max="5635" width="9.85546875" customWidth="1"/>
    <col min="5636" max="5636" width="10.7109375" customWidth="1"/>
    <col min="5637" max="5637" width="9.85546875" customWidth="1"/>
    <col min="5638" max="5638" width="10.7109375" customWidth="1"/>
    <col min="5639" max="5639" width="27.85546875" customWidth="1"/>
    <col min="5640" max="5640" width="21.7109375" customWidth="1"/>
    <col min="5641" max="5641" width="17.140625" customWidth="1"/>
    <col min="5642" max="5642" width="17.7109375" customWidth="1"/>
    <col min="5889" max="5889" width="28.140625" customWidth="1"/>
    <col min="5890" max="5890" width="13.140625" customWidth="1"/>
    <col min="5891" max="5891" width="9.85546875" customWidth="1"/>
    <col min="5892" max="5892" width="10.7109375" customWidth="1"/>
    <col min="5893" max="5893" width="9.85546875" customWidth="1"/>
    <col min="5894" max="5894" width="10.7109375" customWidth="1"/>
    <col min="5895" max="5895" width="27.85546875" customWidth="1"/>
    <col min="5896" max="5896" width="21.7109375" customWidth="1"/>
    <col min="5897" max="5897" width="17.140625" customWidth="1"/>
    <col min="5898" max="5898" width="17.7109375" customWidth="1"/>
    <col min="6145" max="6145" width="28.140625" customWidth="1"/>
    <col min="6146" max="6146" width="13.140625" customWidth="1"/>
    <col min="6147" max="6147" width="9.85546875" customWidth="1"/>
    <col min="6148" max="6148" width="10.7109375" customWidth="1"/>
    <col min="6149" max="6149" width="9.85546875" customWidth="1"/>
    <col min="6150" max="6150" width="10.7109375" customWidth="1"/>
    <col min="6151" max="6151" width="27.85546875" customWidth="1"/>
    <col min="6152" max="6152" width="21.7109375" customWidth="1"/>
    <col min="6153" max="6153" width="17.140625" customWidth="1"/>
    <col min="6154" max="6154" width="17.7109375" customWidth="1"/>
    <col min="6401" max="6401" width="28.140625" customWidth="1"/>
    <col min="6402" max="6402" width="13.140625" customWidth="1"/>
    <col min="6403" max="6403" width="9.85546875" customWidth="1"/>
    <col min="6404" max="6404" width="10.7109375" customWidth="1"/>
    <col min="6405" max="6405" width="9.85546875" customWidth="1"/>
    <col min="6406" max="6406" width="10.7109375" customWidth="1"/>
    <col min="6407" max="6407" width="27.85546875" customWidth="1"/>
    <col min="6408" max="6408" width="21.7109375" customWidth="1"/>
    <col min="6409" max="6409" width="17.140625" customWidth="1"/>
    <col min="6410" max="6410" width="17.7109375" customWidth="1"/>
    <col min="6657" max="6657" width="28.140625" customWidth="1"/>
    <col min="6658" max="6658" width="13.140625" customWidth="1"/>
    <col min="6659" max="6659" width="9.85546875" customWidth="1"/>
    <col min="6660" max="6660" width="10.7109375" customWidth="1"/>
    <col min="6661" max="6661" width="9.85546875" customWidth="1"/>
    <col min="6662" max="6662" width="10.7109375" customWidth="1"/>
    <col min="6663" max="6663" width="27.85546875" customWidth="1"/>
    <col min="6664" max="6664" width="21.7109375" customWidth="1"/>
    <col min="6665" max="6665" width="17.140625" customWidth="1"/>
    <col min="6666" max="6666" width="17.7109375" customWidth="1"/>
    <col min="6913" max="6913" width="28.140625" customWidth="1"/>
    <col min="6914" max="6914" width="13.140625" customWidth="1"/>
    <col min="6915" max="6915" width="9.85546875" customWidth="1"/>
    <col min="6916" max="6916" width="10.7109375" customWidth="1"/>
    <col min="6917" max="6917" width="9.85546875" customWidth="1"/>
    <col min="6918" max="6918" width="10.7109375" customWidth="1"/>
    <col min="6919" max="6919" width="27.85546875" customWidth="1"/>
    <col min="6920" max="6920" width="21.7109375" customWidth="1"/>
    <col min="6921" max="6921" width="17.140625" customWidth="1"/>
    <col min="6922" max="6922" width="17.7109375" customWidth="1"/>
    <col min="7169" max="7169" width="28.140625" customWidth="1"/>
    <col min="7170" max="7170" width="13.140625" customWidth="1"/>
    <col min="7171" max="7171" width="9.85546875" customWidth="1"/>
    <col min="7172" max="7172" width="10.7109375" customWidth="1"/>
    <col min="7173" max="7173" width="9.85546875" customWidth="1"/>
    <col min="7174" max="7174" width="10.7109375" customWidth="1"/>
    <col min="7175" max="7175" width="27.85546875" customWidth="1"/>
    <col min="7176" max="7176" width="21.7109375" customWidth="1"/>
    <col min="7177" max="7177" width="17.140625" customWidth="1"/>
    <col min="7178" max="7178" width="17.7109375" customWidth="1"/>
    <col min="7425" max="7425" width="28.140625" customWidth="1"/>
    <col min="7426" max="7426" width="13.140625" customWidth="1"/>
    <col min="7427" max="7427" width="9.85546875" customWidth="1"/>
    <col min="7428" max="7428" width="10.7109375" customWidth="1"/>
    <col min="7429" max="7429" width="9.85546875" customWidth="1"/>
    <col min="7430" max="7430" width="10.7109375" customWidth="1"/>
    <col min="7431" max="7431" width="27.85546875" customWidth="1"/>
    <col min="7432" max="7432" width="21.7109375" customWidth="1"/>
    <col min="7433" max="7433" width="17.140625" customWidth="1"/>
    <col min="7434" max="7434" width="17.7109375" customWidth="1"/>
    <col min="7681" max="7681" width="28.140625" customWidth="1"/>
    <col min="7682" max="7682" width="13.140625" customWidth="1"/>
    <col min="7683" max="7683" width="9.85546875" customWidth="1"/>
    <col min="7684" max="7684" width="10.7109375" customWidth="1"/>
    <col min="7685" max="7685" width="9.85546875" customWidth="1"/>
    <col min="7686" max="7686" width="10.7109375" customWidth="1"/>
    <col min="7687" max="7687" width="27.85546875" customWidth="1"/>
    <col min="7688" max="7688" width="21.7109375" customWidth="1"/>
    <col min="7689" max="7689" width="17.140625" customWidth="1"/>
    <col min="7690" max="7690" width="17.7109375" customWidth="1"/>
    <col min="7937" max="7937" width="28.140625" customWidth="1"/>
    <col min="7938" max="7938" width="13.140625" customWidth="1"/>
    <col min="7939" max="7939" width="9.85546875" customWidth="1"/>
    <col min="7940" max="7940" width="10.7109375" customWidth="1"/>
    <col min="7941" max="7941" width="9.85546875" customWidth="1"/>
    <col min="7942" max="7942" width="10.7109375" customWidth="1"/>
    <col min="7943" max="7943" width="27.85546875" customWidth="1"/>
    <col min="7944" max="7944" width="21.7109375" customWidth="1"/>
    <col min="7945" max="7945" width="17.140625" customWidth="1"/>
    <col min="7946" max="7946" width="17.7109375" customWidth="1"/>
    <col min="8193" max="8193" width="28.140625" customWidth="1"/>
    <col min="8194" max="8194" width="13.140625" customWidth="1"/>
    <col min="8195" max="8195" width="9.85546875" customWidth="1"/>
    <col min="8196" max="8196" width="10.7109375" customWidth="1"/>
    <col min="8197" max="8197" width="9.85546875" customWidth="1"/>
    <col min="8198" max="8198" width="10.7109375" customWidth="1"/>
    <col min="8199" max="8199" width="27.85546875" customWidth="1"/>
    <col min="8200" max="8200" width="21.7109375" customWidth="1"/>
    <col min="8201" max="8201" width="17.140625" customWidth="1"/>
    <col min="8202" max="8202" width="17.7109375" customWidth="1"/>
    <col min="8449" max="8449" width="28.140625" customWidth="1"/>
    <col min="8450" max="8450" width="13.140625" customWidth="1"/>
    <col min="8451" max="8451" width="9.85546875" customWidth="1"/>
    <col min="8452" max="8452" width="10.7109375" customWidth="1"/>
    <col min="8453" max="8453" width="9.85546875" customWidth="1"/>
    <col min="8454" max="8454" width="10.7109375" customWidth="1"/>
    <col min="8455" max="8455" width="27.85546875" customWidth="1"/>
    <col min="8456" max="8456" width="21.7109375" customWidth="1"/>
    <col min="8457" max="8457" width="17.140625" customWidth="1"/>
    <col min="8458" max="8458" width="17.7109375" customWidth="1"/>
    <col min="8705" max="8705" width="28.140625" customWidth="1"/>
    <col min="8706" max="8706" width="13.140625" customWidth="1"/>
    <col min="8707" max="8707" width="9.85546875" customWidth="1"/>
    <col min="8708" max="8708" width="10.7109375" customWidth="1"/>
    <col min="8709" max="8709" width="9.85546875" customWidth="1"/>
    <col min="8710" max="8710" width="10.7109375" customWidth="1"/>
    <col min="8711" max="8711" width="27.85546875" customWidth="1"/>
    <col min="8712" max="8712" width="21.7109375" customWidth="1"/>
    <col min="8713" max="8713" width="17.140625" customWidth="1"/>
    <col min="8714" max="8714" width="17.7109375" customWidth="1"/>
    <col min="8961" max="8961" width="28.140625" customWidth="1"/>
    <col min="8962" max="8962" width="13.140625" customWidth="1"/>
    <col min="8963" max="8963" width="9.85546875" customWidth="1"/>
    <col min="8964" max="8964" width="10.7109375" customWidth="1"/>
    <col min="8965" max="8965" width="9.85546875" customWidth="1"/>
    <col min="8966" max="8966" width="10.7109375" customWidth="1"/>
    <col min="8967" max="8967" width="27.85546875" customWidth="1"/>
    <col min="8968" max="8968" width="21.7109375" customWidth="1"/>
    <col min="8969" max="8969" width="17.140625" customWidth="1"/>
    <col min="8970" max="8970" width="17.7109375" customWidth="1"/>
    <col min="9217" max="9217" width="28.140625" customWidth="1"/>
    <col min="9218" max="9218" width="13.140625" customWidth="1"/>
    <col min="9219" max="9219" width="9.85546875" customWidth="1"/>
    <col min="9220" max="9220" width="10.7109375" customWidth="1"/>
    <col min="9221" max="9221" width="9.85546875" customWidth="1"/>
    <col min="9222" max="9222" width="10.7109375" customWidth="1"/>
    <col min="9223" max="9223" width="27.85546875" customWidth="1"/>
    <col min="9224" max="9224" width="21.7109375" customWidth="1"/>
    <col min="9225" max="9225" width="17.140625" customWidth="1"/>
    <col min="9226" max="9226" width="17.7109375" customWidth="1"/>
    <col min="9473" max="9473" width="28.140625" customWidth="1"/>
    <col min="9474" max="9474" width="13.140625" customWidth="1"/>
    <col min="9475" max="9475" width="9.85546875" customWidth="1"/>
    <col min="9476" max="9476" width="10.7109375" customWidth="1"/>
    <col min="9477" max="9477" width="9.85546875" customWidth="1"/>
    <col min="9478" max="9478" width="10.7109375" customWidth="1"/>
    <col min="9479" max="9479" width="27.85546875" customWidth="1"/>
    <col min="9480" max="9480" width="21.7109375" customWidth="1"/>
    <col min="9481" max="9481" width="17.140625" customWidth="1"/>
    <col min="9482" max="9482" width="17.7109375" customWidth="1"/>
    <col min="9729" max="9729" width="28.140625" customWidth="1"/>
    <col min="9730" max="9730" width="13.140625" customWidth="1"/>
    <col min="9731" max="9731" width="9.85546875" customWidth="1"/>
    <col min="9732" max="9732" width="10.7109375" customWidth="1"/>
    <col min="9733" max="9733" width="9.85546875" customWidth="1"/>
    <col min="9734" max="9734" width="10.7109375" customWidth="1"/>
    <col min="9735" max="9735" width="27.85546875" customWidth="1"/>
    <col min="9736" max="9736" width="21.7109375" customWidth="1"/>
    <col min="9737" max="9737" width="17.140625" customWidth="1"/>
    <col min="9738" max="9738" width="17.7109375" customWidth="1"/>
    <col min="9985" max="9985" width="28.140625" customWidth="1"/>
    <col min="9986" max="9986" width="13.140625" customWidth="1"/>
    <col min="9987" max="9987" width="9.85546875" customWidth="1"/>
    <col min="9988" max="9988" width="10.7109375" customWidth="1"/>
    <col min="9989" max="9989" width="9.85546875" customWidth="1"/>
    <col min="9990" max="9990" width="10.7109375" customWidth="1"/>
    <col min="9991" max="9991" width="27.85546875" customWidth="1"/>
    <col min="9992" max="9992" width="21.7109375" customWidth="1"/>
    <col min="9993" max="9993" width="17.140625" customWidth="1"/>
    <col min="9994" max="9994" width="17.7109375" customWidth="1"/>
    <col min="10241" max="10241" width="28.140625" customWidth="1"/>
    <col min="10242" max="10242" width="13.140625" customWidth="1"/>
    <col min="10243" max="10243" width="9.85546875" customWidth="1"/>
    <col min="10244" max="10244" width="10.7109375" customWidth="1"/>
    <col min="10245" max="10245" width="9.85546875" customWidth="1"/>
    <col min="10246" max="10246" width="10.7109375" customWidth="1"/>
    <col min="10247" max="10247" width="27.85546875" customWidth="1"/>
    <col min="10248" max="10248" width="21.7109375" customWidth="1"/>
    <col min="10249" max="10249" width="17.140625" customWidth="1"/>
    <col min="10250" max="10250" width="17.7109375" customWidth="1"/>
    <col min="10497" max="10497" width="28.140625" customWidth="1"/>
    <col min="10498" max="10498" width="13.140625" customWidth="1"/>
    <col min="10499" max="10499" width="9.85546875" customWidth="1"/>
    <col min="10500" max="10500" width="10.7109375" customWidth="1"/>
    <col min="10501" max="10501" width="9.85546875" customWidth="1"/>
    <col min="10502" max="10502" width="10.7109375" customWidth="1"/>
    <col min="10503" max="10503" width="27.85546875" customWidth="1"/>
    <col min="10504" max="10504" width="21.7109375" customWidth="1"/>
    <col min="10505" max="10505" width="17.140625" customWidth="1"/>
    <col min="10506" max="10506" width="17.7109375" customWidth="1"/>
    <col min="10753" max="10753" width="28.140625" customWidth="1"/>
    <col min="10754" max="10754" width="13.140625" customWidth="1"/>
    <col min="10755" max="10755" width="9.85546875" customWidth="1"/>
    <col min="10756" max="10756" width="10.7109375" customWidth="1"/>
    <col min="10757" max="10757" width="9.85546875" customWidth="1"/>
    <col min="10758" max="10758" width="10.7109375" customWidth="1"/>
    <col min="10759" max="10759" width="27.85546875" customWidth="1"/>
    <col min="10760" max="10760" width="21.7109375" customWidth="1"/>
    <col min="10761" max="10761" width="17.140625" customWidth="1"/>
    <col min="10762" max="10762" width="17.7109375" customWidth="1"/>
    <col min="11009" max="11009" width="28.140625" customWidth="1"/>
    <col min="11010" max="11010" width="13.140625" customWidth="1"/>
    <col min="11011" max="11011" width="9.85546875" customWidth="1"/>
    <col min="11012" max="11012" width="10.7109375" customWidth="1"/>
    <col min="11013" max="11013" width="9.85546875" customWidth="1"/>
    <col min="11014" max="11014" width="10.7109375" customWidth="1"/>
    <col min="11015" max="11015" width="27.85546875" customWidth="1"/>
    <col min="11016" max="11016" width="21.7109375" customWidth="1"/>
    <col min="11017" max="11017" width="17.140625" customWidth="1"/>
    <col min="11018" max="11018" width="17.7109375" customWidth="1"/>
    <col min="11265" max="11265" width="28.140625" customWidth="1"/>
    <col min="11266" max="11266" width="13.140625" customWidth="1"/>
    <col min="11267" max="11267" width="9.85546875" customWidth="1"/>
    <col min="11268" max="11268" width="10.7109375" customWidth="1"/>
    <col min="11269" max="11269" width="9.85546875" customWidth="1"/>
    <col min="11270" max="11270" width="10.7109375" customWidth="1"/>
    <col min="11271" max="11271" width="27.85546875" customWidth="1"/>
    <col min="11272" max="11272" width="21.7109375" customWidth="1"/>
    <col min="11273" max="11273" width="17.140625" customWidth="1"/>
    <col min="11274" max="11274" width="17.7109375" customWidth="1"/>
    <col min="11521" max="11521" width="28.140625" customWidth="1"/>
    <col min="11522" max="11522" width="13.140625" customWidth="1"/>
    <col min="11523" max="11523" width="9.85546875" customWidth="1"/>
    <col min="11524" max="11524" width="10.7109375" customWidth="1"/>
    <col min="11525" max="11525" width="9.85546875" customWidth="1"/>
    <col min="11526" max="11526" width="10.7109375" customWidth="1"/>
    <col min="11527" max="11527" width="27.85546875" customWidth="1"/>
    <col min="11528" max="11528" width="21.7109375" customWidth="1"/>
    <col min="11529" max="11529" width="17.140625" customWidth="1"/>
    <col min="11530" max="11530" width="17.7109375" customWidth="1"/>
    <col min="11777" max="11777" width="28.140625" customWidth="1"/>
    <col min="11778" max="11778" width="13.140625" customWidth="1"/>
    <col min="11779" max="11779" width="9.85546875" customWidth="1"/>
    <col min="11780" max="11780" width="10.7109375" customWidth="1"/>
    <col min="11781" max="11781" width="9.85546875" customWidth="1"/>
    <col min="11782" max="11782" width="10.7109375" customWidth="1"/>
    <col min="11783" max="11783" width="27.85546875" customWidth="1"/>
    <col min="11784" max="11784" width="21.7109375" customWidth="1"/>
    <col min="11785" max="11785" width="17.140625" customWidth="1"/>
    <col min="11786" max="11786" width="17.7109375" customWidth="1"/>
    <col min="12033" max="12033" width="28.140625" customWidth="1"/>
    <col min="12034" max="12034" width="13.140625" customWidth="1"/>
    <col min="12035" max="12035" width="9.85546875" customWidth="1"/>
    <col min="12036" max="12036" width="10.7109375" customWidth="1"/>
    <col min="12037" max="12037" width="9.85546875" customWidth="1"/>
    <col min="12038" max="12038" width="10.7109375" customWidth="1"/>
    <col min="12039" max="12039" width="27.85546875" customWidth="1"/>
    <col min="12040" max="12040" width="21.7109375" customWidth="1"/>
    <col min="12041" max="12041" width="17.140625" customWidth="1"/>
    <col min="12042" max="12042" width="17.7109375" customWidth="1"/>
    <col min="12289" max="12289" width="28.140625" customWidth="1"/>
    <col min="12290" max="12290" width="13.140625" customWidth="1"/>
    <col min="12291" max="12291" width="9.85546875" customWidth="1"/>
    <col min="12292" max="12292" width="10.7109375" customWidth="1"/>
    <col min="12293" max="12293" width="9.85546875" customWidth="1"/>
    <col min="12294" max="12294" width="10.7109375" customWidth="1"/>
    <col min="12295" max="12295" width="27.85546875" customWidth="1"/>
    <col min="12296" max="12296" width="21.7109375" customWidth="1"/>
    <col min="12297" max="12297" width="17.140625" customWidth="1"/>
    <col min="12298" max="12298" width="17.7109375" customWidth="1"/>
    <col min="12545" max="12545" width="28.140625" customWidth="1"/>
    <col min="12546" max="12546" width="13.140625" customWidth="1"/>
    <col min="12547" max="12547" width="9.85546875" customWidth="1"/>
    <col min="12548" max="12548" width="10.7109375" customWidth="1"/>
    <col min="12549" max="12549" width="9.85546875" customWidth="1"/>
    <col min="12550" max="12550" width="10.7109375" customWidth="1"/>
    <col min="12551" max="12551" width="27.85546875" customWidth="1"/>
    <col min="12552" max="12552" width="21.7109375" customWidth="1"/>
    <col min="12553" max="12553" width="17.140625" customWidth="1"/>
    <col min="12554" max="12554" width="17.7109375" customWidth="1"/>
    <col min="12801" max="12801" width="28.140625" customWidth="1"/>
    <col min="12802" max="12802" width="13.140625" customWidth="1"/>
    <col min="12803" max="12803" width="9.85546875" customWidth="1"/>
    <col min="12804" max="12804" width="10.7109375" customWidth="1"/>
    <col min="12805" max="12805" width="9.85546875" customWidth="1"/>
    <col min="12806" max="12806" width="10.7109375" customWidth="1"/>
    <col min="12807" max="12807" width="27.85546875" customWidth="1"/>
    <col min="12808" max="12808" width="21.7109375" customWidth="1"/>
    <col min="12809" max="12809" width="17.140625" customWidth="1"/>
    <col min="12810" max="12810" width="17.7109375" customWidth="1"/>
    <col min="13057" max="13057" width="28.140625" customWidth="1"/>
    <col min="13058" max="13058" width="13.140625" customWidth="1"/>
    <col min="13059" max="13059" width="9.85546875" customWidth="1"/>
    <col min="13060" max="13060" width="10.7109375" customWidth="1"/>
    <col min="13061" max="13061" width="9.85546875" customWidth="1"/>
    <col min="13062" max="13062" width="10.7109375" customWidth="1"/>
    <col min="13063" max="13063" width="27.85546875" customWidth="1"/>
    <col min="13064" max="13064" width="21.7109375" customWidth="1"/>
    <col min="13065" max="13065" width="17.140625" customWidth="1"/>
    <col min="13066" max="13066" width="17.7109375" customWidth="1"/>
    <col min="13313" max="13313" width="28.140625" customWidth="1"/>
    <col min="13314" max="13314" width="13.140625" customWidth="1"/>
    <col min="13315" max="13315" width="9.85546875" customWidth="1"/>
    <col min="13316" max="13316" width="10.7109375" customWidth="1"/>
    <col min="13317" max="13317" width="9.85546875" customWidth="1"/>
    <col min="13318" max="13318" width="10.7109375" customWidth="1"/>
    <col min="13319" max="13319" width="27.85546875" customWidth="1"/>
    <col min="13320" max="13320" width="21.7109375" customWidth="1"/>
    <col min="13321" max="13321" width="17.140625" customWidth="1"/>
    <col min="13322" max="13322" width="17.7109375" customWidth="1"/>
    <col min="13569" max="13569" width="28.140625" customWidth="1"/>
    <col min="13570" max="13570" width="13.140625" customWidth="1"/>
    <col min="13571" max="13571" width="9.85546875" customWidth="1"/>
    <col min="13572" max="13572" width="10.7109375" customWidth="1"/>
    <col min="13573" max="13573" width="9.85546875" customWidth="1"/>
    <col min="13574" max="13574" width="10.7109375" customWidth="1"/>
    <col min="13575" max="13575" width="27.85546875" customWidth="1"/>
    <col min="13576" max="13576" width="21.7109375" customWidth="1"/>
    <col min="13577" max="13577" width="17.140625" customWidth="1"/>
    <col min="13578" max="13578" width="17.7109375" customWidth="1"/>
    <col min="13825" max="13825" width="28.140625" customWidth="1"/>
    <col min="13826" max="13826" width="13.140625" customWidth="1"/>
    <col min="13827" max="13827" width="9.85546875" customWidth="1"/>
    <col min="13828" max="13828" width="10.7109375" customWidth="1"/>
    <col min="13829" max="13829" width="9.85546875" customWidth="1"/>
    <col min="13830" max="13830" width="10.7109375" customWidth="1"/>
    <col min="13831" max="13831" width="27.85546875" customWidth="1"/>
    <col min="13832" max="13832" width="21.7109375" customWidth="1"/>
    <col min="13833" max="13833" width="17.140625" customWidth="1"/>
    <col min="13834" max="13834" width="17.7109375" customWidth="1"/>
    <col min="14081" max="14081" width="28.140625" customWidth="1"/>
    <col min="14082" max="14082" width="13.140625" customWidth="1"/>
    <col min="14083" max="14083" width="9.85546875" customWidth="1"/>
    <col min="14084" max="14084" width="10.7109375" customWidth="1"/>
    <col min="14085" max="14085" width="9.85546875" customWidth="1"/>
    <col min="14086" max="14086" width="10.7109375" customWidth="1"/>
    <col min="14087" max="14087" width="27.85546875" customWidth="1"/>
    <col min="14088" max="14088" width="21.7109375" customWidth="1"/>
    <col min="14089" max="14089" width="17.140625" customWidth="1"/>
    <col min="14090" max="14090" width="17.7109375" customWidth="1"/>
    <col min="14337" max="14337" width="28.140625" customWidth="1"/>
    <col min="14338" max="14338" width="13.140625" customWidth="1"/>
    <col min="14339" max="14339" width="9.85546875" customWidth="1"/>
    <col min="14340" max="14340" width="10.7109375" customWidth="1"/>
    <col min="14341" max="14341" width="9.85546875" customWidth="1"/>
    <col min="14342" max="14342" width="10.7109375" customWidth="1"/>
    <col min="14343" max="14343" width="27.85546875" customWidth="1"/>
    <col min="14344" max="14344" width="21.7109375" customWidth="1"/>
    <col min="14345" max="14345" width="17.140625" customWidth="1"/>
    <col min="14346" max="14346" width="17.7109375" customWidth="1"/>
    <col min="14593" max="14593" width="28.140625" customWidth="1"/>
    <col min="14594" max="14594" width="13.140625" customWidth="1"/>
    <col min="14595" max="14595" width="9.85546875" customWidth="1"/>
    <col min="14596" max="14596" width="10.7109375" customWidth="1"/>
    <col min="14597" max="14597" width="9.85546875" customWidth="1"/>
    <col min="14598" max="14598" width="10.7109375" customWidth="1"/>
    <col min="14599" max="14599" width="27.85546875" customWidth="1"/>
    <col min="14600" max="14600" width="21.7109375" customWidth="1"/>
    <col min="14601" max="14601" width="17.140625" customWidth="1"/>
    <col min="14602" max="14602" width="17.7109375" customWidth="1"/>
    <col min="14849" max="14849" width="28.140625" customWidth="1"/>
    <col min="14850" max="14850" width="13.140625" customWidth="1"/>
    <col min="14851" max="14851" width="9.85546875" customWidth="1"/>
    <col min="14852" max="14852" width="10.7109375" customWidth="1"/>
    <col min="14853" max="14853" width="9.85546875" customWidth="1"/>
    <col min="14854" max="14854" width="10.7109375" customWidth="1"/>
    <col min="14855" max="14855" width="27.85546875" customWidth="1"/>
    <col min="14856" max="14856" width="21.7109375" customWidth="1"/>
    <col min="14857" max="14857" width="17.140625" customWidth="1"/>
    <col min="14858" max="14858" width="17.7109375" customWidth="1"/>
    <col min="15105" max="15105" width="28.140625" customWidth="1"/>
    <col min="15106" max="15106" width="13.140625" customWidth="1"/>
    <col min="15107" max="15107" width="9.85546875" customWidth="1"/>
    <col min="15108" max="15108" width="10.7109375" customWidth="1"/>
    <col min="15109" max="15109" width="9.85546875" customWidth="1"/>
    <col min="15110" max="15110" width="10.7109375" customWidth="1"/>
    <col min="15111" max="15111" width="27.85546875" customWidth="1"/>
    <col min="15112" max="15112" width="21.7109375" customWidth="1"/>
    <col min="15113" max="15113" width="17.140625" customWidth="1"/>
    <col min="15114" max="15114" width="17.7109375" customWidth="1"/>
    <col min="15361" max="15361" width="28.140625" customWidth="1"/>
    <col min="15362" max="15362" width="13.140625" customWidth="1"/>
    <col min="15363" max="15363" width="9.85546875" customWidth="1"/>
    <col min="15364" max="15364" width="10.7109375" customWidth="1"/>
    <col min="15365" max="15365" width="9.85546875" customWidth="1"/>
    <col min="15366" max="15366" width="10.7109375" customWidth="1"/>
    <col min="15367" max="15367" width="27.85546875" customWidth="1"/>
    <col min="15368" max="15368" width="21.7109375" customWidth="1"/>
    <col min="15369" max="15369" width="17.140625" customWidth="1"/>
    <col min="15370" max="15370" width="17.7109375" customWidth="1"/>
    <col min="15617" max="15617" width="28.140625" customWidth="1"/>
    <col min="15618" max="15618" width="13.140625" customWidth="1"/>
    <col min="15619" max="15619" width="9.85546875" customWidth="1"/>
    <col min="15620" max="15620" width="10.7109375" customWidth="1"/>
    <col min="15621" max="15621" width="9.85546875" customWidth="1"/>
    <col min="15622" max="15622" width="10.7109375" customWidth="1"/>
    <col min="15623" max="15623" width="27.85546875" customWidth="1"/>
    <col min="15624" max="15624" width="21.7109375" customWidth="1"/>
    <col min="15625" max="15625" width="17.140625" customWidth="1"/>
    <col min="15626" max="15626" width="17.7109375" customWidth="1"/>
    <col min="15873" max="15873" width="28.140625" customWidth="1"/>
    <col min="15874" max="15874" width="13.140625" customWidth="1"/>
    <col min="15875" max="15875" width="9.85546875" customWidth="1"/>
    <col min="15876" max="15876" width="10.7109375" customWidth="1"/>
    <col min="15877" max="15877" width="9.85546875" customWidth="1"/>
    <col min="15878" max="15878" width="10.7109375" customWidth="1"/>
    <col min="15879" max="15879" width="27.85546875" customWidth="1"/>
    <col min="15880" max="15880" width="21.7109375" customWidth="1"/>
    <col min="15881" max="15881" width="17.140625" customWidth="1"/>
    <col min="15882" max="15882" width="17.7109375" customWidth="1"/>
    <col min="16129" max="16129" width="28.140625" customWidth="1"/>
    <col min="16130" max="16130" width="13.140625" customWidth="1"/>
    <col min="16131" max="16131" width="9.85546875" customWidth="1"/>
    <col min="16132" max="16132" width="10.7109375" customWidth="1"/>
    <col min="16133" max="16133" width="9.85546875" customWidth="1"/>
    <col min="16134" max="16134" width="10.7109375" customWidth="1"/>
    <col min="16135" max="16135" width="27.85546875" customWidth="1"/>
    <col min="16136" max="16136" width="21.7109375" customWidth="1"/>
    <col min="16137" max="16137" width="17.140625" customWidth="1"/>
    <col min="16138" max="16138" width="17.7109375" customWidth="1"/>
  </cols>
  <sheetData>
    <row r="1" spans="1:10" ht="15.75">
      <c r="A1" s="65" t="s">
        <v>88</v>
      </c>
      <c r="J1" s="66"/>
    </row>
    <row r="2" spans="1:10" ht="9" customHeight="1">
      <c r="A2" s="67"/>
      <c r="J2" s="68"/>
    </row>
    <row r="3" spans="1:10" ht="57.75" customHeight="1">
      <c r="A3" s="181" t="s">
        <v>89</v>
      </c>
      <c r="B3" s="181"/>
      <c r="C3" s="181"/>
      <c r="D3" s="181"/>
      <c r="E3" s="181"/>
      <c r="F3" s="181"/>
      <c r="G3" s="181"/>
      <c r="H3" s="181"/>
      <c r="I3" s="181"/>
      <c r="J3" s="181"/>
    </row>
    <row r="4" spans="1:10" s="75" customFormat="1">
      <c r="A4" s="69" t="s">
        <v>90</v>
      </c>
      <c r="B4" s="70" t="s">
        <v>91</v>
      </c>
      <c r="C4" s="71"/>
      <c r="D4" s="72"/>
      <c r="E4" s="73"/>
      <c r="F4" s="73"/>
      <c r="G4" s="74"/>
      <c r="H4" s="182" t="s">
        <v>92</v>
      </c>
      <c r="I4" s="182"/>
      <c r="J4" s="182"/>
    </row>
    <row r="5" spans="1:10" s="75" customFormat="1">
      <c r="A5" s="76" t="s">
        <v>93</v>
      </c>
      <c r="B5" s="77" t="s">
        <v>94</v>
      </c>
      <c r="C5" s="78"/>
      <c r="D5" s="79"/>
      <c r="E5" s="80"/>
      <c r="F5" s="80"/>
      <c r="G5" s="81"/>
      <c r="H5" s="183" t="s">
        <v>95</v>
      </c>
      <c r="I5" s="183"/>
      <c r="J5" s="183"/>
    </row>
    <row r="6" spans="1:10" s="75" customFormat="1">
      <c r="A6" s="82" t="s">
        <v>96</v>
      </c>
      <c r="B6" s="83" t="s">
        <v>97</v>
      </c>
      <c r="C6" s="84"/>
      <c r="D6" s="84"/>
      <c r="E6" s="84"/>
      <c r="F6" s="84"/>
      <c r="G6" s="85"/>
      <c r="H6" s="184" t="str">
        <f>IF(ISERROR(VLOOKUP(C8,[3]listy!A1:C16,3,FALSE)),"",VLOOKUP(C8,[3]listy!A1:C16,3,FALSE))</f>
        <v>we Wrocławiu</v>
      </c>
      <c r="I6" s="184"/>
      <c r="J6" s="184"/>
    </row>
    <row r="7" spans="1:10" s="75" customFormat="1">
      <c r="C7" s="86" t="s">
        <v>98</v>
      </c>
      <c r="D7" s="87" t="s">
        <v>99</v>
      </c>
      <c r="E7" s="88" t="s">
        <v>100</v>
      </c>
      <c r="F7" s="88" t="s">
        <v>101</v>
      </c>
      <c r="G7" s="89"/>
      <c r="H7" s="184"/>
      <c r="I7" s="184"/>
      <c r="J7" s="184"/>
    </row>
    <row r="8" spans="1:10" s="75" customFormat="1">
      <c r="C8" s="90">
        <v>2</v>
      </c>
      <c r="D8" s="90">
        <v>6</v>
      </c>
      <c r="E8" s="90">
        <v>0</v>
      </c>
      <c r="F8" s="91">
        <v>0</v>
      </c>
      <c r="G8" s="89"/>
      <c r="H8" s="89"/>
      <c r="I8" s="89"/>
      <c r="J8" s="89"/>
    </row>
    <row r="9" spans="1:10" s="75" customFormat="1" ht="14.25" customHeight="1">
      <c r="A9" s="89"/>
      <c r="B9" s="92" t="s">
        <v>97</v>
      </c>
      <c r="C9" s="93" t="s">
        <v>97</v>
      </c>
      <c r="D9" s="93" t="s">
        <v>97</v>
      </c>
      <c r="E9" s="93" t="s">
        <v>97</v>
      </c>
      <c r="F9" s="93" t="s">
        <v>97</v>
      </c>
      <c r="G9" s="89"/>
      <c r="H9" s="89"/>
      <c r="I9" s="94" t="s">
        <v>102</v>
      </c>
      <c r="J9" s="94" t="s">
        <v>103</v>
      </c>
    </row>
    <row r="10" spans="1:10" s="75" customFormat="1" ht="26.25" customHeight="1">
      <c r="A10" s="95" t="s">
        <v>104</v>
      </c>
      <c r="B10" s="96">
        <v>2017</v>
      </c>
      <c r="C10" s="97"/>
      <c r="D10" s="175" t="s">
        <v>105</v>
      </c>
      <c r="E10" s="175"/>
      <c r="F10" s="175"/>
      <c r="G10" s="96">
        <v>12</v>
      </c>
      <c r="H10" s="98" t="s">
        <v>106</v>
      </c>
      <c r="I10" s="99">
        <f>+IF(G10&lt;9,G10,8)</f>
        <v>8</v>
      </c>
      <c r="J10" s="99">
        <f>+IF(G10&gt;8,G10-8,0)</f>
        <v>4</v>
      </c>
    </row>
    <row r="11" spans="1:10" s="75" customFormat="1" ht="26.25" customHeight="1">
      <c r="A11" s="97"/>
      <c r="B11" s="97"/>
      <c r="C11" s="97"/>
      <c r="D11" s="97"/>
      <c r="E11" s="100"/>
      <c r="F11" s="101"/>
      <c r="G11" s="97"/>
      <c r="H11" s="98" t="s">
        <v>107</v>
      </c>
      <c r="I11" s="102">
        <v>2752.92</v>
      </c>
      <c r="J11" s="102">
        <v>2752.92</v>
      </c>
    </row>
    <row r="12" spans="1:10" s="75" customFormat="1" ht="13.5" thickBot="1"/>
    <row r="13" spans="1:10" s="103" customFormat="1" ht="47.25" customHeight="1" thickBot="1">
      <c r="A13" s="174" t="s">
        <v>108</v>
      </c>
      <c r="B13" s="174" t="s">
        <v>109</v>
      </c>
      <c r="C13" s="173" t="s">
        <v>110</v>
      </c>
      <c r="D13" s="173"/>
      <c r="E13" s="174" t="s">
        <v>111</v>
      </c>
      <c r="F13" s="178"/>
      <c r="G13" s="179" t="s">
        <v>112</v>
      </c>
      <c r="H13" s="173" t="s">
        <v>113</v>
      </c>
      <c r="I13" s="174" t="s">
        <v>114</v>
      </c>
      <c r="J13" s="174" t="s">
        <v>115</v>
      </c>
    </row>
    <row r="14" spans="1:10" s="103" customFormat="1" ht="39.75" customHeight="1">
      <c r="A14" s="174"/>
      <c r="B14" s="174"/>
      <c r="C14" s="104" t="s">
        <v>116</v>
      </c>
      <c r="D14" s="105" t="s">
        <v>117</v>
      </c>
      <c r="E14" s="106" t="s">
        <v>116</v>
      </c>
      <c r="F14" s="105" t="s">
        <v>117</v>
      </c>
      <c r="G14" s="180"/>
      <c r="H14" s="173"/>
      <c r="I14" s="174"/>
      <c r="J14" s="174"/>
    </row>
    <row r="15" spans="1:10" s="113" customFormat="1" ht="12.75" customHeight="1" thickBot="1">
      <c r="A15" s="107">
        <v>1</v>
      </c>
      <c r="B15" s="107">
        <v>2</v>
      </c>
      <c r="C15" s="108">
        <v>3</v>
      </c>
      <c r="D15" s="109">
        <v>4</v>
      </c>
      <c r="E15" s="110">
        <v>5</v>
      </c>
      <c r="F15" s="109">
        <v>6</v>
      </c>
      <c r="G15" s="111">
        <v>7</v>
      </c>
      <c r="H15" s="112">
        <v>8</v>
      </c>
      <c r="I15" s="107">
        <v>9</v>
      </c>
      <c r="J15" s="107">
        <v>10</v>
      </c>
    </row>
    <row r="16" spans="1:10" ht="13.5" thickBot="1">
      <c r="A16" s="114" t="s">
        <v>118</v>
      </c>
      <c r="B16" s="115">
        <v>1</v>
      </c>
      <c r="C16" s="116">
        <f>ROUND(B16*$I$11,2)</f>
        <v>2752.92</v>
      </c>
      <c r="D16" s="117">
        <f>ROUND(B16*$J$11,2)</f>
        <v>2752.92</v>
      </c>
      <c r="E16" s="118">
        <v>8.77</v>
      </c>
      <c r="F16" s="119">
        <f>SUM('[2]ZSOiMS Szklarska Poręba'!F16+[2]ZSTiL_Piechowice!F16+[2]ZSS_MILKOW!F16+'[2]MOW Szklarska Poręba'!F16+'[2]DWD_Szkarska Poręba'!F16+'[2]PPPP_Szklarska Poręba'!F16+[2]PPPP_Kowary!F16)</f>
        <v>9.31</v>
      </c>
      <c r="G16" s="120">
        <f>ROUND(E16*C16*$I$10+D16*F16*$J$10,2)</f>
        <v>295663.61</v>
      </c>
      <c r="H16" s="121">
        <f>'[2]ZSOiMS Szklarska Poręba'!H16+[2]ZSTiL_Piechowice!H16+[2]ZSS_MILKOW!H16+'[2]MOW Szklarska Poręba'!H16+'[2]DWD_Szkarska Poręba'!H16+'[2]PPPP_Szklarska Poręba'!H16+[2]PPPP_Kowary!H16</f>
        <v>316152.58</v>
      </c>
      <c r="I16" s="122">
        <f>+IF(SUM(E16:F16)&lt;&gt;0,IF((E16*$I$10+F16*$J$10)&lt;&gt;0,ROUND(H16/(E16*$I$10+F16*$J$10),2),""),"")</f>
        <v>2943.69</v>
      </c>
      <c r="J16" s="123">
        <f>H16-G16</f>
        <v>20488.97000000003</v>
      </c>
    </row>
    <row r="17" spans="1:10" ht="13.5" thickBot="1">
      <c r="A17" s="124" t="s">
        <v>119</v>
      </c>
      <c r="B17" s="125">
        <v>1.1100000000000001</v>
      </c>
      <c r="C17" s="126">
        <f>ROUND(B17*$I$11,2)</f>
        <v>3055.74</v>
      </c>
      <c r="D17" s="127">
        <f>ROUND(B17*$J$11,2)</f>
        <v>3055.74</v>
      </c>
      <c r="E17" s="118">
        <v>22.23</v>
      </c>
      <c r="F17" s="119">
        <f>SUM('[2]ZSOiMS Szklarska Poręba'!F17+[2]ZSTiL_Piechowice!F17+[2]ZSS_MILKOW!F17+'[2]MOW Szklarska Poręba'!F17+'[2]DWD_Szkarska Poręba'!F17+'[2]PPPP_Szklarska Poręba'!F17+[2]PPPP_Kowary!F17)</f>
        <v>19.95</v>
      </c>
      <c r="G17" s="128">
        <f>ROUND(E17*C17*$I$10+D17*F17*$J$10,2)</f>
        <v>787280.85</v>
      </c>
      <c r="H17" s="129">
        <f>'[2]ZSOiMS Szklarska Poręba'!H17+[2]ZSTiL_Piechowice!H17+[2]ZSS_MILKOW!H17+'[2]MOW Szklarska Poręba'!H17+'[2]DWD_Szkarska Poręba'!H17+'[2]PPPP_Szklarska Poręba'!H17+[2]PPPP_Kowary!H17</f>
        <v>894592.47</v>
      </c>
      <c r="I17" s="130">
        <f>+IF(SUM(E17:F17)&lt;&gt;0,IF((E17*$I$10+F17*$J$10)&lt;&gt;0,ROUND(H17/(E17*$I$10+F17*$J$10),2),""),"")</f>
        <v>3472.26</v>
      </c>
      <c r="J17" s="131">
        <f>H17-G17</f>
        <v>107311.62</v>
      </c>
    </row>
    <row r="18" spans="1:10" ht="13.5" thickBot="1">
      <c r="A18" s="124" t="s">
        <v>120</v>
      </c>
      <c r="B18" s="125">
        <v>1.44</v>
      </c>
      <c r="C18" s="126">
        <f>ROUND(B18*$I$11,2)</f>
        <v>3964.2</v>
      </c>
      <c r="D18" s="127">
        <f>ROUND(B18*$J$11,2)</f>
        <v>3964.2</v>
      </c>
      <c r="E18" s="118">
        <f>SUM('[2]ZSOiMS Szklarska Poręba'!E18+[2]ZSTiL_Piechowice!E18+[2]ZSS_MILKOW!E18+'[2]MOW Szklarska Poręba'!E18+'[2]DWD_Szkarska Poręba'!E18+'[2]PPPP_Szklarska Poręba'!E18+[2]PPPP_Kowary!E18)</f>
        <v>55.46</v>
      </c>
      <c r="F18" s="119">
        <v>51.18</v>
      </c>
      <c r="G18" s="128">
        <f>ROUND(E18*C18*$I$10+D18*F18*$J$10,2)</f>
        <v>2570387.2799999998</v>
      </c>
      <c r="H18" s="129">
        <f>'[2]ZSOiMS Szklarska Poręba'!H18+[2]ZSTiL_Piechowice!H18+[2]ZSS_MILKOW!H18+'[2]MOW Szklarska Poręba'!H18+'[2]DWD_Szkarska Poręba'!H18+'[2]PPPP_Szklarska Poręba'!H18+[2]PPPP_Kowary!H18</f>
        <v>2744989.07</v>
      </c>
      <c r="I18" s="130">
        <f>+IF(SUM(E18:F18)&lt;&gt;0,IF((E18*$I$10+F18*$J$10)&lt;&gt;0,ROUND(H18/(E18*$I$10+F18*$J$10),2),""),"")</f>
        <v>4233.4799999999996</v>
      </c>
      <c r="J18" s="131">
        <f>H18-G18</f>
        <v>174601.79000000004</v>
      </c>
    </row>
    <row r="19" spans="1:10" ht="13.5" thickBot="1">
      <c r="A19" s="132" t="s">
        <v>121</v>
      </c>
      <c r="B19" s="133">
        <v>1.84</v>
      </c>
      <c r="C19" s="134">
        <f>ROUND(B19*$I$11,2)</f>
        <v>5065.37</v>
      </c>
      <c r="D19" s="135">
        <f>ROUND(B19*$J$11,2)</f>
        <v>5065.37</v>
      </c>
      <c r="E19" s="118">
        <f>SUM('[2]ZSOiMS Szklarska Poręba'!E19+[2]ZSTiL_Piechowice!E19+[2]ZSS_MILKOW!E19+'[2]MOW Szklarska Poręba'!E19+'[2]DWD_Szkarska Poręba'!E19+'[2]PPPP_Szklarska Poręba'!E19+[2]PPPP_Kowary!E19)</f>
        <v>46.25</v>
      </c>
      <c r="F19" s="119">
        <v>46.65</v>
      </c>
      <c r="G19" s="136">
        <f>ROUND(E19*C19*$I$10+D19*F19*$J$10,2)</f>
        <v>2819384.94</v>
      </c>
      <c r="H19" s="137">
        <f>'[2]ZSOiMS Szklarska Poręba'!H19+[2]ZSTiL_Piechowice!H19+[2]ZSS_MILKOW!H19+'[2]MOW Szklarska Poręba'!H19+'[2]DWD_Szkarska Poręba'!H19+'[2]PPPP_Szklarska Poręba'!H19+[2]PPPP_Kowary!H19</f>
        <v>2947235.6800000006</v>
      </c>
      <c r="I19" s="138">
        <f>+IF(SUM(E19:F19)&lt;&gt;0,IF((E19*$I$10+F19*$J$10)&lt;&gt;0,ROUND(H19/(E19*$I$10+F19*$J$10),2),""),"")</f>
        <v>5295.07</v>
      </c>
      <c r="J19" s="139">
        <f>H19-G19</f>
        <v>127850.74000000069</v>
      </c>
    </row>
    <row r="21" spans="1:10">
      <c r="A21" s="140" t="s">
        <v>122</v>
      </c>
      <c r="B21" s="140"/>
      <c r="J21" s="141"/>
    </row>
    <row r="22" spans="1:10">
      <c r="A22" s="140" t="s">
        <v>123</v>
      </c>
      <c r="B22" s="140"/>
    </row>
    <row r="23" spans="1:10">
      <c r="A23" s="140" t="s">
        <v>124</v>
      </c>
      <c r="B23" s="140"/>
    </row>
    <row r="24" spans="1:10">
      <c r="A24" s="142" t="s">
        <v>125</v>
      </c>
      <c r="B24" s="140"/>
    </row>
    <row r="25" spans="1:10">
      <c r="A25" s="140" t="s">
        <v>126</v>
      </c>
    </row>
    <row r="26" spans="1:10" ht="12.75" customHeight="1">
      <c r="A26" s="175" t="s">
        <v>127</v>
      </c>
      <c r="B26" s="175"/>
      <c r="C26" s="175"/>
      <c r="D26" s="175"/>
      <c r="E26" s="175"/>
      <c r="F26" s="175"/>
      <c r="G26" s="175"/>
      <c r="H26" s="175"/>
      <c r="I26" s="175"/>
      <c r="J26" s="175"/>
    </row>
    <row r="27" spans="1:10" ht="27" customHeight="1">
      <c r="A27" s="175"/>
      <c r="B27" s="175"/>
      <c r="C27" s="175"/>
      <c r="D27" s="175"/>
      <c r="E27" s="175"/>
      <c r="F27" s="175"/>
      <c r="G27" s="175"/>
      <c r="H27" s="175"/>
      <c r="I27" s="175"/>
      <c r="J27" s="175"/>
    </row>
    <row r="29" spans="1:10">
      <c r="A29" s="176" t="s">
        <v>128</v>
      </c>
      <c r="B29" s="176"/>
      <c r="C29" s="143"/>
      <c r="D29" s="143"/>
      <c r="E29" s="177"/>
      <c r="F29" s="177"/>
      <c r="I29" s="176"/>
      <c r="J29" s="176"/>
    </row>
    <row r="30" spans="1:10">
      <c r="A30" s="172" t="s">
        <v>129</v>
      </c>
      <c r="B30" s="172"/>
      <c r="C30" s="143"/>
      <c r="D30" s="143"/>
      <c r="E30" s="172" t="s">
        <v>84</v>
      </c>
      <c r="F30" s="172"/>
      <c r="I30" s="172" t="s">
        <v>130</v>
      </c>
      <c r="J30" s="172"/>
    </row>
  </sheetData>
  <mergeCells count="20">
    <mergeCell ref="A3:J3"/>
    <mergeCell ref="H4:J4"/>
    <mergeCell ref="H5:J5"/>
    <mergeCell ref="H6:J7"/>
    <mergeCell ref="D10:F10"/>
    <mergeCell ref="A30:B30"/>
    <mergeCell ref="E30:F30"/>
    <mergeCell ref="I30:J30"/>
    <mergeCell ref="H13:H14"/>
    <mergeCell ref="I13:I14"/>
    <mergeCell ref="J13:J14"/>
    <mergeCell ref="A26:J27"/>
    <mergeCell ref="A29:B29"/>
    <mergeCell ref="E29:F29"/>
    <mergeCell ref="I29:J29"/>
    <mergeCell ref="A13:A14"/>
    <mergeCell ref="B13:B14"/>
    <mergeCell ref="C13:D13"/>
    <mergeCell ref="E13:F13"/>
    <mergeCell ref="G13:G14"/>
  </mergeCells>
  <dataValidations count="6">
    <dataValidation type="decimal" allowBlank="1" showErrorMessage="1" error="Etaty należy podać jako liczbę większą od zera lub pozostawić komórkę pustą." sqref="E16:F19 JA16:JB19 SW16:SX19 ACS16:ACT19 AMO16:AMP19 AWK16:AWL19 BGG16:BGH19 BQC16:BQD19 BZY16:BZZ19 CJU16:CJV19 CTQ16:CTR19 DDM16:DDN19 DNI16:DNJ19 DXE16:DXF19 EHA16:EHB19 EQW16:EQX19 FAS16:FAT19 FKO16:FKP19 FUK16:FUL19 GEG16:GEH19 GOC16:GOD19 GXY16:GXZ19 HHU16:HHV19 HRQ16:HRR19 IBM16:IBN19 ILI16:ILJ19 IVE16:IVF19 JFA16:JFB19 JOW16:JOX19 JYS16:JYT19 KIO16:KIP19 KSK16:KSL19 LCG16:LCH19 LMC16:LMD19 LVY16:LVZ19 MFU16:MFV19 MPQ16:MPR19 MZM16:MZN19 NJI16:NJJ19 NTE16:NTF19 ODA16:ODB19 OMW16:OMX19 OWS16:OWT19 PGO16:PGP19 PQK16:PQL19 QAG16:QAH19 QKC16:QKD19 QTY16:QTZ19 RDU16:RDV19 RNQ16:RNR19 RXM16:RXN19 SHI16:SHJ19 SRE16:SRF19 TBA16:TBB19 TKW16:TKX19 TUS16:TUT19 UEO16:UEP19 UOK16:UOL19 UYG16:UYH19 VIC16:VID19 VRY16:VRZ19 WBU16:WBV19 WLQ16:WLR19 WVM16:WVN19 E65552:F65555 JA65552:JB65555 SW65552:SX65555 ACS65552:ACT65555 AMO65552:AMP65555 AWK65552:AWL65555 BGG65552:BGH65555 BQC65552:BQD65555 BZY65552:BZZ65555 CJU65552:CJV65555 CTQ65552:CTR65555 DDM65552:DDN65555 DNI65552:DNJ65555 DXE65552:DXF65555 EHA65552:EHB65555 EQW65552:EQX65555 FAS65552:FAT65555 FKO65552:FKP65555 FUK65552:FUL65555 GEG65552:GEH65555 GOC65552:GOD65555 GXY65552:GXZ65555 HHU65552:HHV65555 HRQ65552:HRR65555 IBM65552:IBN65555 ILI65552:ILJ65555 IVE65552:IVF65555 JFA65552:JFB65555 JOW65552:JOX65555 JYS65552:JYT65555 KIO65552:KIP65555 KSK65552:KSL65555 LCG65552:LCH65555 LMC65552:LMD65555 LVY65552:LVZ65555 MFU65552:MFV65555 MPQ65552:MPR65555 MZM65552:MZN65555 NJI65552:NJJ65555 NTE65552:NTF65555 ODA65552:ODB65555 OMW65552:OMX65555 OWS65552:OWT65555 PGO65552:PGP65555 PQK65552:PQL65555 QAG65552:QAH65555 QKC65552:QKD65555 QTY65552:QTZ65555 RDU65552:RDV65555 RNQ65552:RNR65555 RXM65552:RXN65555 SHI65552:SHJ65555 SRE65552:SRF65555 TBA65552:TBB65555 TKW65552:TKX65555 TUS65552:TUT65555 UEO65552:UEP65555 UOK65552:UOL65555 UYG65552:UYH65555 VIC65552:VID65555 VRY65552:VRZ65555 WBU65552:WBV65555 WLQ65552:WLR65555 WVM65552:WVN65555 E131088:F131091 JA131088:JB131091 SW131088:SX131091 ACS131088:ACT131091 AMO131088:AMP131091 AWK131088:AWL131091 BGG131088:BGH131091 BQC131088:BQD131091 BZY131088:BZZ131091 CJU131088:CJV131091 CTQ131088:CTR131091 DDM131088:DDN131091 DNI131088:DNJ131091 DXE131088:DXF131091 EHA131088:EHB131091 EQW131088:EQX131091 FAS131088:FAT131091 FKO131088:FKP131091 FUK131088:FUL131091 GEG131088:GEH131091 GOC131088:GOD131091 GXY131088:GXZ131091 HHU131088:HHV131091 HRQ131088:HRR131091 IBM131088:IBN131091 ILI131088:ILJ131091 IVE131088:IVF131091 JFA131088:JFB131091 JOW131088:JOX131091 JYS131088:JYT131091 KIO131088:KIP131091 KSK131088:KSL131091 LCG131088:LCH131091 LMC131088:LMD131091 LVY131088:LVZ131091 MFU131088:MFV131091 MPQ131088:MPR131091 MZM131088:MZN131091 NJI131088:NJJ131091 NTE131088:NTF131091 ODA131088:ODB131091 OMW131088:OMX131091 OWS131088:OWT131091 PGO131088:PGP131091 PQK131088:PQL131091 QAG131088:QAH131091 QKC131088:QKD131091 QTY131088:QTZ131091 RDU131088:RDV131091 RNQ131088:RNR131091 RXM131088:RXN131091 SHI131088:SHJ131091 SRE131088:SRF131091 TBA131088:TBB131091 TKW131088:TKX131091 TUS131088:TUT131091 UEO131088:UEP131091 UOK131088:UOL131091 UYG131088:UYH131091 VIC131088:VID131091 VRY131088:VRZ131091 WBU131088:WBV131091 WLQ131088:WLR131091 WVM131088:WVN131091 E196624:F196627 JA196624:JB196627 SW196624:SX196627 ACS196624:ACT196627 AMO196624:AMP196627 AWK196624:AWL196627 BGG196624:BGH196627 BQC196624:BQD196627 BZY196624:BZZ196627 CJU196624:CJV196627 CTQ196624:CTR196627 DDM196624:DDN196627 DNI196624:DNJ196627 DXE196624:DXF196627 EHA196624:EHB196627 EQW196624:EQX196627 FAS196624:FAT196627 FKO196624:FKP196627 FUK196624:FUL196627 GEG196624:GEH196627 GOC196624:GOD196627 GXY196624:GXZ196627 HHU196624:HHV196627 HRQ196624:HRR196627 IBM196624:IBN196627 ILI196624:ILJ196627 IVE196624:IVF196627 JFA196624:JFB196627 JOW196624:JOX196627 JYS196624:JYT196627 KIO196624:KIP196627 KSK196624:KSL196627 LCG196624:LCH196627 LMC196624:LMD196627 LVY196624:LVZ196627 MFU196624:MFV196627 MPQ196624:MPR196627 MZM196624:MZN196627 NJI196624:NJJ196627 NTE196624:NTF196627 ODA196624:ODB196627 OMW196624:OMX196627 OWS196624:OWT196627 PGO196624:PGP196627 PQK196624:PQL196627 QAG196624:QAH196627 QKC196624:QKD196627 QTY196624:QTZ196627 RDU196624:RDV196627 RNQ196624:RNR196627 RXM196624:RXN196627 SHI196624:SHJ196627 SRE196624:SRF196627 TBA196624:TBB196627 TKW196624:TKX196627 TUS196624:TUT196627 UEO196624:UEP196627 UOK196624:UOL196627 UYG196624:UYH196627 VIC196624:VID196627 VRY196624:VRZ196627 WBU196624:WBV196627 WLQ196624:WLR196627 WVM196624:WVN196627 E262160:F262163 JA262160:JB262163 SW262160:SX262163 ACS262160:ACT262163 AMO262160:AMP262163 AWK262160:AWL262163 BGG262160:BGH262163 BQC262160:BQD262163 BZY262160:BZZ262163 CJU262160:CJV262163 CTQ262160:CTR262163 DDM262160:DDN262163 DNI262160:DNJ262163 DXE262160:DXF262163 EHA262160:EHB262163 EQW262160:EQX262163 FAS262160:FAT262163 FKO262160:FKP262163 FUK262160:FUL262163 GEG262160:GEH262163 GOC262160:GOD262163 GXY262160:GXZ262163 HHU262160:HHV262163 HRQ262160:HRR262163 IBM262160:IBN262163 ILI262160:ILJ262163 IVE262160:IVF262163 JFA262160:JFB262163 JOW262160:JOX262163 JYS262160:JYT262163 KIO262160:KIP262163 KSK262160:KSL262163 LCG262160:LCH262163 LMC262160:LMD262163 LVY262160:LVZ262163 MFU262160:MFV262163 MPQ262160:MPR262163 MZM262160:MZN262163 NJI262160:NJJ262163 NTE262160:NTF262163 ODA262160:ODB262163 OMW262160:OMX262163 OWS262160:OWT262163 PGO262160:PGP262163 PQK262160:PQL262163 QAG262160:QAH262163 QKC262160:QKD262163 QTY262160:QTZ262163 RDU262160:RDV262163 RNQ262160:RNR262163 RXM262160:RXN262163 SHI262160:SHJ262163 SRE262160:SRF262163 TBA262160:TBB262163 TKW262160:TKX262163 TUS262160:TUT262163 UEO262160:UEP262163 UOK262160:UOL262163 UYG262160:UYH262163 VIC262160:VID262163 VRY262160:VRZ262163 WBU262160:WBV262163 WLQ262160:WLR262163 WVM262160:WVN262163 E327696:F327699 JA327696:JB327699 SW327696:SX327699 ACS327696:ACT327699 AMO327696:AMP327699 AWK327696:AWL327699 BGG327696:BGH327699 BQC327696:BQD327699 BZY327696:BZZ327699 CJU327696:CJV327699 CTQ327696:CTR327699 DDM327696:DDN327699 DNI327696:DNJ327699 DXE327696:DXF327699 EHA327696:EHB327699 EQW327696:EQX327699 FAS327696:FAT327699 FKO327696:FKP327699 FUK327696:FUL327699 GEG327696:GEH327699 GOC327696:GOD327699 GXY327696:GXZ327699 HHU327696:HHV327699 HRQ327696:HRR327699 IBM327696:IBN327699 ILI327696:ILJ327699 IVE327696:IVF327699 JFA327696:JFB327699 JOW327696:JOX327699 JYS327696:JYT327699 KIO327696:KIP327699 KSK327696:KSL327699 LCG327696:LCH327699 LMC327696:LMD327699 LVY327696:LVZ327699 MFU327696:MFV327699 MPQ327696:MPR327699 MZM327696:MZN327699 NJI327696:NJJ327699 NTE327696:NTF327699 ODA327696:ODB327699 OMW327696:OMX327699 OWS327696:OWT327699 PGO327696:PGP327699 PQK327696:PQL327699 QAG327696:QAH327699 QKC327696:QKD327699 QTY327696:QTZ327699 RDU327696:RDV327699 RNQ327696:RNR327699 RXM327696:RXN327699 SHI327696:SHJ327699 SRE327696:SRF327699 TBA327696:TBB327699 TKW327696:TKX327699 TUS327696:TUT327699 UEO327696:UEP327699 UOK327696:UOL327699 UYG327696:UYH327699 VIC327696:VID327699 VRY327696:VRZ327699 WBU327696:WBV327699 WLQ327696:WLR327699 WVM327696:WVN327699 E393232:F393235 JA393232:JB393235 SW393232:SX393235 ACS393232:ACT393235 AMO393232:AMP393235 AWK393232:AWL393235 BGG393232:BGH393235 BQC393232:BQD393235 BZY393232:BZZ393235 CJU393232:CJV393235 CTQ393232:CTR393235 DDM393232:DDN393235 DNI393232:DNJ393235 DXE393232:DXF393235 EHA393232:EHB393235 EQW393232:EQX393235 FAS393232:FAT393235 FKO393232:FKP393235 FUK393232:FUL393235 GEG393232:GEH393235 GOC393232:GOD393235 GXY393232:GXZ393235 HHU393232:HHV393235 HRQ393232:HRR393235 IBM393232:IBN393235 ILI393232:ILJ393235 IVE393232:IVF393235 JFA393232:JFB393235 JOW393232:JOX393235 JYS393232:JYT393235 KIO393232:KIP393235 KSK393232:KSL393235 LCG393232:LCH393235 LMC393232:LMD393235 LVY393232:LVZ393235 MFU393232:MFV393235 MPQ393232:MPR393235 MZM393232:MZN393235 NJI393232:NJJ393235 NTE393232:NTF393235 ODA393232:ODB393235 OMW393232:OMX393235 OWS393232:OWT393235 PGO393232:PGP393235 PQK393232:PQL393235 QAG393232:QAH393235 QKC393232:QKD393235 QTY393232:QTZ393235 RDU393232:RDV393235 RNQ393232:RNR393235 RXM393232:RXN393235 SHI393232:SHJ393235 SRE393232:SRF393235 TBA393232:TBB393235 TKW393232:TKX393235 TUS393232:TUT393235 UEO393232:UEP393235 UOK393232:UOL393235 UYG393232:UYH393235 VIC393232:VID393235 VRY393232:VRZ393235 WBU393232:WBV393235 WLQ393232:WLR393235 WVM393232:WVN393235 E458768:F458771 JA458768:JB458771 SW458768:SX458771 ACS458768:ACT458771 AMO458768:AMP458771 AWK458768:AWL458771 BGG458768:BGH458771 BQC458768:BQD458771 BZY458768:BZZ458771 CJU458768:CJV458771 CTQ458768:CTR458771 DDM458768:DDN458771 DNI458768:DNJ458771 DXE458768:DXF458771 EHA458768:EHB458771 EQW458768:EQX458771 FAS458768:FAT458771 FKO458768:FKP458771 FUK458768:FUL458771 GEG458768:GEH458771 GOC458768:GOD458771 GXY458768:GXZ458771 HHU458768:HHV458771 HRQ458768:HRR458771 IBM458768:IBN458771 ILI458768:ILJ458771 IVE458768:IVF458771 JFA458768:JFB458771 JOW458768:JOX458771 JYS458768:JYT458771 KIO458768:KIP458771 KSK458768:KSL458771 LCG458768:LCH458771 LMC458768:LMD458771 LVY458768:LVZ458771 MFU458768:MFV458771 MPQ458768:MPR458771 MZM458768:MZN458771 NJI458768:NJJ458771 NTE458768:NTF458771 ODA458768:ODB458771 OMW458768:OMX458771 OWS458768:OWT458771 PGO458768:PGP458771 PQK458768:PQL458771 QAG458768:QAH458771 QKC458768:QKD458771 QTY458768:QTZ458771 RDU458768:RDV458771 RNQ458768:RNR458771 RXM458768:RXN458771 SHI458768:SHJ458771 SRE458768:SRF458771 TBA458768:TBB458771 TKW458768:TKX458771 TUS458768:TUT458771 UEO458768:UEP458771 UOK458768:UOL458771 UYG458768:UYH458771 VIC458768:VID458771 VRY458768:VRZ458771 WBU458768:WBV458771 WLQ458768:WLR458771 WVM458768:WVN458771 E524304:F524307 JA524304:JB524307 SW524304:SX524307 ACS524304:ACT524307 AMO524304:AMP524307 AWK524304:AWL524307 BGG524304:BGH524307 BQC524304:BQD524307 BZY524304:BZZ524307 CJU524304:CJV524307 CTQ524304:CTR524307 DDM524304:DDN524307 DNI524304:DNJ524307 DXE524304:DXF524307 EHA524304:EHB524307 EQW524304:EQX524307 FAS524304:FAT524307 FKO524304:FKP524307 FUK524304:FUL524307 GEG524304:GEH524307 GOC524304:GOD524307 GXY524304:GXZ524307 HHU524304:HHV524307 HRQ524304:HRR524307 IBM524304:IBN524307 ILI524304:ILJ524307 IVE524304:IVF524307 JFA524304:JFB524307 JOW524304:JOX524307 JYS524304:JYT524307 KIO524304:KIP524307 KSK524304:KSL524307 LCG524304:LCH524307 LMC524304:LMD524307 LVY524304:LVZ524307 MFU524304:MFV524307 MPQ524304:MPR524307 MZM524304:MZN524307 NJI524304:NJJ524307 NTE524304:NTF524307 ODA524304:ODB524307 OMW524304:OMX524307 OWS524304:OWT524307 PGO524304:PGP524307 PQK524304:PQL524307 QAG524304:QAH524307 QKC524304:QKD524307 QTY524304:QTZ524307 RDU524304:RDV524307 RNQ524304:RNR524307 RXM524304:RXN524307 SHI524304:SHJ524307 SRE524304:SRF524307 TBA524304:TBB524307 TKW524304:TKX524307 TUS524304:TUT524307 UEO524304:UEP524307 UOK524304:UOL524307 UYG524304:UYH524307 VIC524304:VID524307 VRY524304:VRZ524307 WBU524304:WBV524307 WLQ524304:WLR524307 WVM524304:WVN524307 E589840:F589843 JA589840:JB589843 SW589840:SX589843 ACS589840:ACT589843 AMO589840:AMP589843 AWK589840:AWL589843 BGG589840:BGH589843 BQC589840:BQD589843 BZY589840:BZZ589843 CJU589840:CJV589843 CTQ589840:CTR589843 DDM589840:DDN589843 DNI589840:DNJ589843 DXE589840:DXF589843 EHA589840:EHB589843 EQW589840:EQX589843 FAS589840:FAT589843 FKO589840:FKP589843 FUK589840:FUL589843 GEG589840:GEH589843 GOC589840:GOD589843 GXY589840:GXZ589843 HHU589840:HHV589843 HRQ589840:HRR589843 IBM589840:IBN589843 ILI589840:ILJ589843 IVE589840:IVF589843 JFA589840:JFB589843 JOW589840:JOX589843 JYS589840:JYT589843 KIO589840:KIP589843 KSK589840:KSL589843 LCG589840:LCH589843 LMC589840:LMD589843 LVY589840:LVZ589843 MFU589840:MFV589843 MPQ589840:MPR589843 MZM589840:MZN589843 NJI589840:NJJ589843 NTE589840:NTF589843 ODA589840:ODB589843 OMW589840:OMX589843 OWS589840:OWT589843 PGO589840:PGP589843 PQK589840:PQL589843 QAG589840:QAH589843 QKC589840:QKD589843 QTY589840:QTZ589843 RDU589840:RDV589843 RNQ589840:RNR589843 RXM589840:RXN589843 SHI589840:SHJ589843 SRE589840:SRF589843 TBA589840:TBB589843 TKW589840:TKX589843 TUS589840:TUT589843 UEO589840:UEP589843 UOK589840:UOL589843 UYG589840:UYH589843 VIC589840:VID589843 VRY589840:VRZ589843 WBU589840:WBV589843 WLQ589840:WLR589843 WVM589840:WVN589843 E655376:F655379 JA655376:JB655379 SW655376:SX655379 ACS655376:ACT655379 AMO655376:AMP655379 AWK655376:AWL655379 BGG655376:BGH655379 BQC655376:BQD655379 BZY655376:BZZ655379 CJU655376:CJV655379 CTQ655376:CTR655379 DDM655376:DDN655379 DNI655376:DNJ655379 DXE655376:DXF655379 EHA655376:EHB655379 EQW655376:EQX655379 FAS655376:FAT655379 FKO655376:FKP655379 FUK655376:FUL655379 GEG655376:GEH655379 GOC655376:GOD655379 GXY655376:GXZ655379 HHU655376:HHV655379 HRQ655376:HRR655379 IBM655376:IBN655379 ILI655376:ILJ655379 IVE655376:IVF655379 JFA655376:JFB655379 JOW655376:JOX655379 JYS655376:JYT655379 KIO655376:KIP655379 KSK655376:KSL655379 LCG655376:LCH655379 LMC655376:LMD655379 LVY655376:LVZ655379 MFU655376:MFV655379 MPQ655376:MPR655379 MZM655376:MZN655379 NJI655376:NJJ655379 NTE655376:NTF655379 ODA655376:ODB655379 OMW655376:OMX655379 OWS655376:OWT655379 PGO655376:PGP655379 PQK655376:PQL655379 QAG655376:QAH655379 QKC655376:QKD655379 QTY655376:QTZ655379 RDU655376:RDV655379 RNQ655376:RNR655379 RXM655376:RXN655379 SHI655376:SHJ655379 SRE655376:SRF655379 TBA655376:TBB655379 TKW655376:TKX655379 TUS655376:TUT655379 UEO655376:UEP655379 UOK655376:UOL655379 UYG655376:UYH655379 VIC655376:VID655379 VRY655376:VRZ655379 WBU655376:WBV655379 WLQ655376:WLR655379 WVM655376:WVN655379 E720912:F720915 JA720912:JB720915 SW720912:SX720915 ACS720912:ACT720915 AMO720912:AMP720915 AWK720912:AWL720915 BGG720912:BGH720915 BQC720912:BQD720915 BZY720912:BZZ720915 CJU720912:CJV720915 CTQ720912:CTR720915 DDM720912:DDN720915 DNI720912:DNJ720915 DXE720912:DXF720915 EHA720912:EHB720915 EQW720912:EQX720915 FAS720912:FAT720915 FKO720912:FKP720915 FUK720912:FUL720915 GEG720912:GEH720915 GOC720912:GOD720915 GXY720912:GXZ720915 HHU720912:HHV720915 HRQ720912:HRR720915 IBM720912:IBN720915 ILI720912:ILJ720915 IVE720912:IVF720915 JFA720912:JFB720915 JOW720912:JOX720915 JYS720912:JYT720915 KIO720912:KIP720915 KSK720912:KSL720915 LCG720912:LCH720915 LMC720912:LMD720915 LVY720912:LVZ720915 MFU720912:MFV720915 MPQ720912:MPR720915 MZM720912:MZN720915 NJI720912:NJJ720915 NTE720912:NTF720915 ODA720912:ODB720915 OMW720912:OMX720915 OWS720912:OWT720915 PGO720912:PGP720915 PQK720912:PQL720915 QAG720912:QAH720915 QKC720912:QKD720915 QTY720912:QTZ720915 RDU720912:RDV720915 RNQ720912:RNR720915 RXM720912:RXN720915 SHI720912:SHJ720915 SRE720912:SRF720915 TBA720912:TBB720915 TKW720912:TKX720915 TUS720912:TUT720915 UEO720912:UEP720915 UOK720912:UOL720915 UYG720912:UYH720915 VIC720912:VID720915 VRY720912:VRZ720915 WBU720912:WBV720915 WLQ720912:WLR720915 WVM720912:WVN720915 E786448:F786451 JA786448:JB786451 SW786448:SX786451 ACS786448:ACT786451 AMO786448:AMP786451 AWK786448:AWL786451 BGG786448:BGH786451 BQC786448:BQD786451 BZY786448:BZZ786451 CJU786448:CJV786451 CTQ786448:CTR786451 DDM786448:DDN786451 DNI786448:DNJ786451 DXE786448:DXF786451 EHA786448:EHB786451 EQW786448:EQX786451 FAS786448:FAT786451 FKO786448:FKP786451 FUK786448:FUL786451 GEG786448:GEH786451 GOC786448:GOD786451 GXY786448:GXZ786451 HHU786448:HHV786451 HRQ786448:HRR786451 IBM786448:IBN786451 ILI786448:ILJ786451 IVE786448:IVF786451 JFA786448:JFB786451 JOW786448:JOX786451 JYS786448:JYT786451 KIO786448:KIP786451 KSK786448:KSL786451 LCG786448:LCH786451 LMC786448:LMD786451 LVY786448:LVZ786451 MFU786448:MFV786451 MPQ786448:MPR786451 MZM786448:MZN786451 NJI786448:NJJ786451 NTE786448:NTF786451 ODA786448:ODB786451 OMW786448:OMX786451 OWS786448:OWT786451 PGO786448:PGP786451 PQK786448:PQL786451 QAG786448:QAH786451 QKC786448:QKD786451 QTY786448:QTZ786451 RDU786448:RDV786451 RNQ786448:RNR786451 RXM786448:RXN786451 SHI786448:SHJ786451 SRE786448:SRF786451 TBA786448:TBB786451 TKW786448:TKX786451 TUS786448:TUT786451 UEO786448:UEP786451 UOK786448:UOL786451 UYG786448:UYH786451 VIC786448:VID786451 VRY786448:VRZ786451 WBU786448:WBV786451 WLQ786448:WLR786451 WVM786448:WVN786451 E851984:F851987 JA851984:JB851987 SW851984:SX851987 ACS851984:ACT851987 AMO851984:AMP851987 AWK851984:AWL851987 BGG851984:BGH851987 BQC851984:BQD851987 BZY851984:BZZ851987 CJU851984:CJV851987 CTQ851984:CTR851987 DDM851984:DDN851987 DNI851984:DNJ851987 DXE851984:DXF851987 EHA851984:EHB851987 EQW851984:EQX851987 FAS851984:FAT851987 FKO851984:FKP851987 FUK851984:FUL851987 GEG851984:GEH851987 GOC851984:GOD851987 GXY851984:GXZ851987 HHU851984:HHV851987 HRQ851984:HRR851987 IBM851984:IBN851987 ILI851984:ILJ851987 IVE851984:IVF851987 JFA851984:JFB851987 JOW851984:JOX851987 JYS851984:JYT851987 KIO851984:KIP851987 KSK851984:KSL851987 LCG851984:LCH851987 LMC851984:LMD851987 LVY851984:LVZ851987 MFU851984:MFV851987 MPQ851984:MPR851987 MZM851984:MZN851987 NJI851984:NJJ851987 NTE851984:NTF851987 ODA851984:ODB851987 OMW851984:OMX851987 OWS851984:OWT851987 PGO851984:PGP851987 PQK851984:PQL851987 QAG851984:QAH851987 QKC851984:QKD851987 QTY851984:QTZ851987 RDU851984:RDV851987 RNQ851984:RNR851987 RXM851984:RXN851987 SHI851984:SHJ851987 SRE851984:SRF851987 TBA851984:TBB851987 TKW851984:TKX851987 TUS851984:TUT851987 UEO851984:UEP851987 UOK851984:UOL851987 UYG851984:UYH851987 VIC851984:VID851987 VRY851984:VRZ851987 WBU851984:WBV851987 WLQ851984:WLR851987 WVM851984:WVN851987 E917520:F917523 JA917520:JB917523 SW917520:SX917523 ACS917520:ACT917523 AMO917520:AMP917523 AWK917520:AWL917523 BGG917520:BGH917523 BQC917520:BQD917523 BZY917520:BZZ917523 CJU917520:CJV917523 CTQ917520:CTR917523 DDM917520:DDN917523 DNI917520:DNJ917523 DXE917520:DXF917523 EHA917520:EHB917523 EQW917520:EQX917523 FAS917520:FAT917523 FKO917520:FKP917523 FUK917520:FUL917523 GEG917520:GEH917523 GOC917520:GOD917523 GXY917520:GXZ917523 HHU917520:HHV917523 HRQ917520:HRR917523 IBM917520:IBN917523 ILI917520:ILJ917523 IVE917520:IVF917523 JFA917520:JFB917523 JOW917520:JOX917523 JYS917520:JYT917523 KIO917520:KIP917523 KSK917520:KSL917523 LCG917520:LCH917523 LMC917520:LMD917523 LVY917520:LVZ917523 MFU917520:MFV917523 MPQ917520:MPR917523 MZM917520:MZN917523 NJI917520:NJJ917523 NTE917520:NTF917523 ODA917520:ODB917523 OMW917520:OMX917523 OWS917520:OWT917523 PGO917520:PGP917523 PQK917520:PQL917523 QAG917520:QAH917523 QKC917520:QKD917523 QTY917520:QTZ917523 RDU917520:RDV917523 RNQ917520:RNR917523 RXM917520:RXN917523 SHI917520:SHJ917523 SRE917520:SRF917523 TBA917520:TBB917523 TKW917520:TKX917523 TUS917520:TUT917523 UEO917520:UEP917523 UOK917520:UOL917523 UYG917520:UYH917523 VIC917520:VID917523 VRY917520:VRZ917523 WBU917520:WBV917523 WLQ917520:WLR917523 WVM917520:WVN917523 E983056:F983059 JA983056:JB983059 SW983056:SX983059 ACS983056:ACT983059 AMO983056:AMP983059 AWK983056:AWL983059 BGG983056:BGH983059 BQC983056:BQD983059 BZY983056:BZZ983059 CJU983056:CJV983059 CTQ983056:CTR983059 DDM983056:DDN983059 DNI983056:DNJ983059 DXE983056:DXF983059 EHA983056:EHB983059 EQW983056:EQX983059 FAS983056:FAT983059 FKO983056:FKP983059 FUK983056:FUL983059 GEG983056:GEH983059 GOC983056:GOD983059 GXY983056:GXZ983059 HHU983056:HHV983059 HRQ983056:HRR983059 IBM983056:IBN983059 ILI983056:ILJ983059 IVE983056:IVF983059 JFA983056:JFB983059 JOW983056:JOX983059 JYS983056:JYT983059 KIO983056:KIP983059 KSK983056:KSL983059 LCG983056:LCH983059 LMC983056:LMD983059 LVY983056:LVZ983059 MFU983056:MFV983059 MPQ983056:MPR983059 MZM983056:MZN983059 NJI983056:NJJ983059 NTE983056:NTF983059 ODA983056:ODB983059 OMW983056:OMX983059 OWS983056:OWT983059 PGO983056:PGP983059 PQK983056:PQL983059 QAG983056:QAH983059 QKC983056:QKD983059 QTY983056:QTZ983059 RDU983056:RDV983059 RNQ983056:RNR983059 RXM983056:RXN983059 SHI983056:SHJ983059 SRE983056:SRF983059 TBA983056:TBB983059 TKW983056:TKX983059 TUS983056:TUT983059 UEO983056:UEP983059 UOK983056:UOL983059 UYG983056:UYH983059 VIC983056:VID983059 VRY983056:VRZ983059 WBU983056:WBV983059 WLQ983056:WLR983059 WVM983056:WVN983059">
      <formula1>0</formula1>
      <formula2>100000</formula2>
    </dataValidation>
    <dataValidation type="decimal" allowBlank="1" showErrorMessage="1" error="Wydatki na wynagrodzenia należy podać jako liczbę większą od zera lub pozostawić komórkę pustą. " sqref="H16:H19 JD16:JD19 SZ16:SZ19 ACV16:ACV19 AMR16:AMR19 AWN16:AWN19 BGJ16:BGJ19 BQF16:BQF19 CAB16:CAB19 CJX16:CJX19 CTT16:CTT19 DDP16:DDP19 DNL16:DNL19 DXH16:DXH19 EHD16:EHD19 EQZ16:EQZ19 FAV16:FAV19 FKR16:FKR19 FUN16:FUN19 GEJ16:GEJ19 GOF16:GOF19 GYB16:GYB19 HHX16:HHX19 HRT16:HRT19 IBP16:IBP19 ILL16:ILL19 IVH16:IVH19 JFD16:JFD19 JOZ16:JOZ19 JYV16:JYV19 KIR16:KIR19 KSN16:KSN19 LCJ16:LCJ19 LMF16:LMF19 LWB16:LWB19 MFX16:MFX19 MPT16:MPT19 MZP16:MZP19 NJL16:NJL19 NTH16:NTH19 ODD16:ODD19 OMZ16:OMZ19 OWV16:OWV19 PGR16:PGR19 PQN16:PQN19 QAJ16:QAJ19 QKF16:QKF19 QUB16:QUB19 RDX16:RDX19 RNT16:RNT19 RXP16:RXP19 SHL16:SHL19 SRH16:SRH19 TBD16:TBD19 TKZ16:TKZ19 TUV16:TUV19 UER16:UER19 UON16:UON19 UYJ16:UYJ19 VIF16:VIF19 VSB16:VSB19 WBX16:WBX19 WLT16:WLT19 WVP16:WVP19 H65552:H65555 JD65552:JD65555 SZ65552:SZ65555 ACV65552:ACV65555 AMR65552:AMR65555 AWN65552:AWN65555 BGJ65552:BGJ65555 BQF65552:BQF65555 CAB65552:CAB65555 CJX65552:CJX65555 CTT65552:CTT65555 DDP65552:DDP65555 DNL65552:DNL65555 DXH65552:DXH65555 EHD65552:EHD65555 EQZ65552:EQZ65555 FAV65552:FAV65555 FKR65552:FKR65555 FUN65552:FUN65555 GEJ65552:GEJ65555 GOF65552:GOF65555 GYB65552:GYB65555 HHX65552:HHX65555 HRT65552:HRT65555 IBP65552:IBP65555 ILL65552:ILL65555 IVH65552:IVH65555 JFD65552:JFD65555 JOZ65552:JOZ65555 JYV65552:JYV65555 KIR65552:KIR65555 KSN65552:KSN65555 LCJ65552:LCJ65555 LMF65552:LMF65555 LWB65552:LWB65555 MFX65552:MFX65555 MPT65552:MPT65555 MZP65552:MZP65555 NJL65552:NJL65555 NTH65552:NTH65555 ODD65552:ODD65555 OMZ65552:OMZ65555 OWV65552:OWV65555 PGR65552:PGR65555 PQN65552:PQN65555 QAJ65552:QAJ65555 QKF65552:QKF65555 QUB65552:QUB65555 RDX65552:RDX65555 RNT65552:RNT65555 RXP65552:RXP65555 SHL65552:SHL65555 SRH65552:SRH65555 TBD65552:TBD65555 TKZ65552:TKZ65555 TUV65552:TUV65555 UER65552:UER65555 UON65552:UON65555 UYJ65552:UYJ65555 VIF65552:VIF65555 VSB65552:VSB65555 WBX65552:WBX65555 WLT65552:WLT65555 WVP65552:WVP65555 H131088:H131091 JD131088:JD131091 SZ131088:SZ131091 ACV131088:ACV131091 AMR131088:AMR131091 AWN131088:AWN131091 BGJ131088:BGJ131091 BQF131088:BQF131091 CAB131088:CAB131091 CJX131088:CJX131091 CTT131088:CTT131091 DDP131088:DDP131091 DNL131088:DNL131091 DXH131088:DXH131091 EHD131088:EHD131091 EQZ131088:EQZ131091 FAV131088:FAV131091 FKR131088:FKR131091 FUN131088:FUN131091 GEJ131088:GEJ131091 GOF131088:GOF131091 GYB131088:GYB131091 HHX131088:HHX131091 HRT131088:HRT131091 IBP131088:IBP131091 ILL131088:ILL131091 IVH131088:IVH131091 JFD131088:JFD131091 JOZ131088:JOZ131091 JYV131088:JYV131091 KIR131088:KIR131091 KSN131088:KSN131091 LCJ131088:LCJ131091 LMF131088:LMF131091 LWB131088:LWB131091 MFX131088:MFX131091 MPT131088:MPT131091 MZP131088:MZP131091 NJL131088:NJL131091 NTH131088:NTH131091 ODD131088:ODD131091 OMZ131088:OMZ131091 OWV131088:OWV131091 PGR131088:PGR131091 PQN131088:PQN131091 QAJ131088:QAJ131091 QKF131088:QKF131091 QUB131088:QUB131091 RDX131088:RDX131091 RNT131088:RNT131091 RXP131088:RXP131091 SHL131088:SHL131091 SRH131088:SRH131091 TBD131088:TBD131091 TKZ131088:TKZ131091 TUV131088:TUV131091 UER131088:UER131091 UON131088:UON131091 UYJ131088:UYJ131091 VIF131088:VIF131091 VSB131088:VSB131091 WBX131088:WBX131091 WLT131088:WLT131091 WVP131088:WVP131091 H196624:H196627 JD196624:JD196627 SZ196624:SZ196627 ACV196624:ACV196627 AMR196624:AMR196627 AWN196624:AWN196627 BGJ196624:BGJ196627 BQF196624:BQF196627 CAB196624:CAB196627 CJX196624:CJX196627 CTT196624:CTT196627 DDP196624:DDP196627 DNL196624:DNL196627 DXH196624:DXH196627 EHD196624:EHD196627 EQZ196624:EQZ196627 FAV196624:FAV196627 FKR196624:FKR196627 FUN196624:FUN196627 GEJ196624:GEJ196627 GOF196624:GOF196627 GYB196624:GYB196627 HHX196624:HHX196627 HRT196624:HRT196627 IBP196624:IBP196627 ILL196624:ILL196627 IVH196624:IVH196627 JFD196624:JFD196627 JOZ196624:JOZ196627 JYV196624:JYV196627 KIR196624:KIR196627 KSN196624:KSN196627 LCJ196624:LCJ196627 LMF196624:LMF196627 LWB196624:LWB196627 MFX196624:MFX196627 MPT196624:MPT196627 MZP196624:MZP196627 NJL196624:NJL196627 NTH196624:NTH196627 ODD196624:ODD196627 OMZ196624:OMZ196627 OWV196624:OWV196627 PGR196624:PGR196627 PQN196624:PQN196627 QAJ196624:QAJ196627 QKF196624:QKF196627 QUB196624:QUB196627 RDX196624:RDX196627 RNT196624:RNT196627 RXP196624:RXP196627 SHL196624:SHL196627 SRH196624:SRH196627 TBD196624:TBD196627 TKZ196624:TKZ196627 TUV196624:TUV196627 UER196624:UER196627 UON196624:UON196627 UYJ196624:UYJ196627 VIF196624:VIF196627 VSB196624:VSB196627 WBX196624:WBX196627 WLT196624:WLT196627 WVP196624:WVP196627 H262160:H262163 JD262160:JD262163 SZ262160:SZ262163 ACV262160:ACV262163 AMR262160:AMR262163 AWN262160:AWN262163 BGJ262160:BGJ262163 BQF262160:BQF262163 CAB262160:CAB262163 CJX262160:CJX262163 CTT262160:CTT262163 DDP262160:DDP262163 DNL262160:DNL262163 DXH262160:DXH262163 EHD262160:EHD262163 EQZ262160:EQZ262163 FAV262160:FAV262163 FKR262160:FKR262163 FUN262160:FUN262163 GEJ262160:GEJ262163 GOF262160:GOF262163 GYB262160:GYB262163 HHX262160:HHX262163 HRT262160:HRT262163 IBP262160:IBP262163 ILL262160:ILL262163 IVH262160:IVH262163 JFD262160:JFD262163 JOZ262160:JOZ262163 JYV262160:JYV262163 KIR262160:KIR262163 KSN262160:KSN262163 LCJ262160:LCJ262163 LMF262160:LMF262163 LWB262160:LWB262163 MFX262160:MFX262163 MPT262160:MPT262163 MZP262160:MZP262163 NJL262160:NJL262163 NTH262160:NTH262163 ODD262160:ODD262163 OMZ262160:OMZ262163 OWV262160:OWV262163 PGR262160:PGR262163 PQN262160:PQN262163 QAJ262160:QAJ262163 QKF262160:QKF262163 QUB262160:QUB262163 RDX262160:RDX262163 RNT262160:RNT262163 RXP262160:RXP262163 SHL262160:SHL262163 SRH262160:SRH262163 TBD262160:TBD262163 TKZ262160:TKZ262163 TUV262160:TUV262163 UER262160:UER262163 UON262160:UON262163 UYJ262160:UYJ262163 VIF262160:VIF262163 VSB262160:VSB262163 WBX262160:WBX262163 WLT262160:WLT262163 WVP262160:WVP262163 H327696:H327699 JD327696:JD327699 SZ327696:SZ327699 ACV327696:ACV327699 AMR327696:AMR327699 AWN327696:AWN327699 BGJ327696:BGJ327699 BQF327696:BQF327699 CAB327696:CAB327699 CJX327696:CJX327699 CTT327696:CTT327699 DDP327696:DDP327699 DNL327696:DNL327699 DXH327696:DXH327699 EHD327696:EHD327699 EQZ327696:EQZ327699 FAV327696:FAV327699 FKR327696:FKR327699 FUN327696:FUN327699 GEJ327696:GEJ327699 GOF327696:GOF327699 GYB327696:GYB327699 HHX327696:HHX327699 HRT327696:HRT327699 IBP327696:IBP327699 ILL327696:ILL327699 IVH327696:IVH327699 JFD327696:JFD327699 JOZ327696:JOZ327699 JYV327696:JYV327699 KIR327696:KIR327699 KSN327696:KSN327699 LCJ327696:LCJ327699 LMF327696:LMF327699 LWB327696:LWB327699 MFX327696:MFX327699 MPT327696:MPT327699 MZP327696:MZP327699 NJL327696:NJL327699 NTH327696:NTH327699 ODD327696:ODD327699 OMZ327696:OMZ327699 OWV327696:OWV327699 PGR327696:PGR327699 PQN327696:PQN327699 QAJ327696:QAJ327699 QKF327696:QKF327699 QUB327696:QUB327699 RDX327696:RDX327699 RNT327696:RNT327699 RXP327696:RXP327699 SHL327696:SHL327699 SRH327696:SRH327699 TBD327696:TBD327699 TKZ327696:TKZ327699 TUV327696:TUV327699 UER327696:UER327699 UON327696:UON327699 UYJ327696:UYJ327699 VIF327696:VIF327699 VSB327696:VSB327699 WBX327696:WBX327699 WLT327696:WLT327699 WVP327696:WVP327699 H393232:H393235 JD393232:JD393235 SZ393232:SZ393235 ACV393232:ACV393235 AMR393232:AMR393235 AWN393232:AWN393235 BGJ393232:BGJ393235 BQF393232:BQF393235 CAB393232:CAB393235 CJX393232:CJX393235 CTT393232:CTT393235 DDP393232:DDP393235 DNL393232:DNL393235 DXH393232:DXH393235 EHD393232:EHD393235 EQZ393232:EQZ393235 FAV393232:FAV393235 FKR393232:FKR393235 FUN393232:FUN393235 GEJ393232:GEJ393235 GOF393232:GOF393235 GYB393232:GYB393235 HHX393232:HHX393235 HRT393232:HRT393235 IBP393232:IBP393235 ILL393232:ILL393235 IVH393232:IVH393235 JFD393232:JFD393235 JOZ393232:JOZ393235 JYV393232:JYV393235 KIR393232:KIR393235 KSN393232:KSN393235 LCJ393232:LCJ393235 LMF393232:LMF393235 LWB393232:LWB393235 MFX393232:MFX393235 MPT393232:MPT393235 MZP393232:MZP393235 NJL393232:NJL393235 NTH393232:NTH393235 ODD393232:ODD393235 OMZ393232:OMZ393235 OWV393232:OWV393235 PGR393232:PGR393235 PQN393232:PQN393235 QAJ393232:QAJ393235 QKF393232:QKF393235 QUB393232:QUB393235 RDX393232:RDX393235 RNT393232:RNT393235 RXP393232:RXP393235 SHL393232:SHL393235 SRH393232:SRH393235 TBD393232:TBD393235 TKZ393232:TKZ393235 TUV393232:TUV393235 UER393232:UER393235 UON393232:UON393235 UYJ393232:UYJ393235 VIF393232:VIF393235 VSB393232:VSB393235 WBX393232:WBX393235 WLT393232:WLT393235 WVP393232:WVP393235 H458768:H458771 JD458768:JD458771 SZ458768:SZ458771 ACV458768:ACV458771 AMR458768:AMR458771 AWN458768:AWN458771 BGJ458768:BGJ458771 BQF458768:BQF458771 CAB458768:CAB458771 CJX458768:CJX458771 CTT458768:CTT458771 DDP458768:DDP458771 DNL458768:DNL458771 DXH458768:DXH458771 EHD458768:EHD458771 EQZ458768:EQZ458771 FAV458768:FAV458771 FKR458768:FKR458771 FUN458768:FUN458771 GEJ458768:GEJ458771 GOF458768:GOF458771 GYB458768:GYB458771 HHX458768:HHX458771 HRT458768:HRT458771 IBP458768:IBP458771 ILL458768:ILL458771 IVH458768:IVH458771 JFD458768:JFD458771 JOZ458768:JOZ458771 JYV458768:JYV458771 KIR458768:KIR458771 KSN458768:KSN458771 LCJ458768:LCJ458771 LMF458768:LMF458771 LWB458768:LWB458771 MFX458768:MFX458771 MPT458768:MPT458771 MZP458768:MZP458771 NJL458768:NJL458771 NTH458768:NTH458771 ODD458768:ODD458771 OMZ458768:OMZ458771 OWV458768:OWV458771 PGR458768:PGR458771 PQN458768:PQN458771 QAJ458768:QAJ458771 QKF458768:QKF458771 QUB458768:QUB458771 RDX458768:RDX458771 RNT458768:RNT458771 RXP458768:RXP458771 SHL458768:SHL458771 SRH458768:SRH458771 TBD458768:TBD458771 TKZ458768:TKZ458771 TUV458768:TUV458771 UER458768:UER458771 UON458768:UON458771 UYJ458768:UYJ458771 VIF458768:VIF458771 VSB458768:VSB458771 WBX458768:WBX458771 WLT458768:WLT458771 WVP458768:WVP458771 H524304:H524307 JD524304:JD524307 SZ524304:SZ524307 ACV524304:ACV524307 AMR524304:AMR524307 AWN524304:AWN524307 BGJ524304:BGJ524307 BQF524304:BQF524307 CAB524304:CAB524307 CJX524304:CJX524307 CTT524304:CTT524307 DDP524304:DDP524307 DNL524304:DNL524307 DXH524304:DXH524307 EHD524304:EHD524307 EQZ524304:EQZ524307 FAV524304:FAV524307 FKR524304:FKR524307 FUN524304:FUN524307 GEJ524304:GEJ524307 GOF524304:GOF524307 GYB524304:GYB524307 HHX524304:HHX524307 HRT524304:HRT524307 IBP524304:IBP524307 ILL524304:ILL524307 IVH524304:IVH524307 JFD524304:JFD524307 JOZ524304:JOZ524307 JYV524304:JYV524307 KIR524304:KIR524307 KSN524304:KSN524307 LCJ524304:LCJ524307 LMF524304:LMF524307 LWB524304:LWB524307 MFX524304:MFX524307 MPT524304:MPT524307 MZP524304:MZP524307 NJL524304:NJL524307 NTH524304:NTH524307 ODD524304:ODD524307 OMZ524304:OMZ524307 OWV524304:OWV524307 PGR524304:PGR524307 PQN524304:PQN524307 QAJ524304:QAJ524307 QKF524304:QKF524307 QUB524304:QUB524307 RDX524304:RDX524307 RNT524304:RNT524307 RXP524304:RXP524307 SHL524304:SHL524307 SRH524304:SRH524307 TBD524304:TBD524307 TKZ524304:TKZ524307 TUV524304:TUV524307 UER524304:UER524307 UON524304:UON524307 UYJ524304:UYJ524307 VIF524304:VIF524307 VSB524304:VSB524307 WBX524304:WBX524307 WLT524304:WLT524307 WVP524304:WVP524307 H589840:H589843 JD589840:JD589843 SZ589840:SZ589843 ACV589840:ACV589843 AMR589840:AMR589843 AWN589840:AWN589843 BGJ589840:BGJ589843 BQF589840:BQF589843 CAB589840:CAB589843 CJX589840:CJX589843 CTT589840:CTT589843 DDP589840:DDP589843 DNL589840:DNL589843 DXH589840:DXH589843 EHD589840:EHD589843 EQZ589840:EQZ589843 FAV589840:FAV589843 FKR589840:FKR589843 FUN589840:FUN589843 GEJ589840:GEJ589843 GOF589840:GOF589843 GYB589840:GYB589843 HHX589840:HHX589843 HRT589840:HRT589843 IBP589840:IBP589843 ILL589840:ILL589843 IVH589840:IVH589843 JFD589840:JFD589843 JOZ589840:JOZ589843 JYV589840:JYV589843 KIR589840:KIR589843 KSN589840:KSN589843 LCJ589840:LCJ589843 LMF589840:LMF589843 LWB589840:LWB589843 MFX589840:MFX589843 MPT589840:MPT589843 MZP589840:MZP589843 NJL589840:NJL589843 NTH589840:NTH589843 ODD589840:ODD589843 OMZ589840:OMZ589843 OWV589840:OWV589843 PGR589840:PGR589843 PQN589840:PQN589843 QAJ589840:QAJ589843 QKF589840:QKF589843 QUB589840:QUB589843 RDX589840:RDX589843 RNT589840:RNT589843 RXP589840:RXP589843 SHL589840:SHL589843 SRH589840:SRH589843 TBD589840:TBD589843 TKZ589840:TKZ589843 TUV589840:TUV589843 UER589840:UER589843 UON589840:UON589843 UYJ589840:UYJ589843 VIF589840:VIF589843 VSB589840:VSB589843 WBX589840:WBX589843 WLT589840:WLT589843 WVP589840:WVP589843 H655376:H655379 JD655376:JD655379 SZ655376:SZ655379 ACV655376:ACV655379 AMR655376:AMR655379 AWN655376:AWN655379 BGJ655376:BGJ655379 BQF655376:BQF655379 CAB655376:CAB655379 CJX655376:CJX655379 CTT655376:CTT655379 DDP655376:DDP655379 DNL655376:DNL655379 DXH655376:DXH655379 EHD655376:EHD655379 EQZ655376:EQZ655379 FAV655376:FAV655379 FKR655376:FKR655379 FUN655376:FUN655379 GEJ655376:GEJ655379 GOF655376:GOF655379 GYB655376:GYB655379 HHX655376:HHX655379 HRT655376:HRT655379 IBP655376:IBP655379 ILL655376:ILL655379 IVH655376:IVH655379 JFD655376:JFD655379 JOZ655376:JOZ655379 JYV655376:JYV655379 KIR655376:KIR655379 KSN655376:KSN655379 LCJ655376:LCJ655379 LMF655376:LMF655379 LWB655376:LWB655379 MFX655376:MFX655379 MPT655376:MPT655379 MZP655376:MZP655379 NJL655376:NJL655379 NTH655376:NTH655379 ODD655376:ODD655379 OMZ655376:OMZ655379 OWV655376:OWV655379 PGR655376:PGR655379 PQN655376:PQN655379 QAJ655376:QAJ655379 QKF655376:QKF655379 QUB655376:QUB655379 RDX655376:RDX655379 RNT655376:RNT655379 RXP655376:RXP655379 SHL655376:SHL655379 SRH655376:SRH655379 TBD655376:TBD655379 TKZ655376:TKZ655379 TUV655376:TUV655379 UER655376:UER655379 UON655376:UON655379 UYJ655376:UYJ655379 VIF655376:VIF655379 VSB655376:VSB655379 WBX655376:WBX655379 WLT655376:WLT655379 WVP655376:WVP655379 H720912:H720915 JD720912:JD720915 SZ720912:SZ720915 ACV720912:ACV720915 AMR720912:AMR720915 AWN720912:AWN720915 BGJ720912:BGJ720915 BQF720912:BQF720915 CAB720912:CAB720915 CJX720912:CJX720915 CTT720912:CTT720915 DDP720912:DDP720915 DNL720912:DNL720915 DXH720912:DXH720915 EHD720912:EHD720915 EQZ720912:EQZ720915 FAV720912:FAV720915 FKR720912:FKR720915 FUN720912:FUN720915 GEJ720912:GEJ720915 GOF720912:GOF720915 GYB720912:GYB720915 HHX720912:HHX720915 HRT720912:HRT720915 IBP720912:IBP720915 ILL720912:ILL720915 IVH720912:IVH720915 JFD720912:JFD720915 JOZ720912:JOZ720915 JYV720912:JYV720915 KIR720912:KIR720915 KSN720912:KSN720915 LCJ720912:LCJ720915 LMF720912:LMF720915 LWB720912:LWB720915 MFX720912:MFX720915 MPT720912:MPT720915 MZP720912:MZP720915 NJL720912:NJL720915 NTH720912:NTH720915 ODD720912:ODD720915 OMZ720912:OMZ720915 OWV720912:OWV720915 PGR720912:PGR720915 PQN720912:PQN720915 QAJ720912:QAJ720915 QKF720912:QKF720915 QUB720912:QUB720915 RDX720912:RDX720915 RNT720912:RNT720915 RXP720912:RXP720915 SHL720912:SHL720915 SRH720912:SRH720915 TBD720912:TBD720915 TKZ720912:TKZ720915 TUV720912:TUV720915 UER720912:UER720915 UON720912:UON720915 UYJ720912:UYJ720915 VIF720912:VIF720915 VSB720912:VSB720915 WBX720912:WBX720915 WLT720912:WLT720915 WVP720912:WVP720915 H786448:H786451 JD786448:JD786451 SZ786448:SZ786451 ACV786448:ACV786451 AMR786448:AMR786451 AWN786448:AWN786451 BGJ786448:BGJ786451 BQF786448:BQF786451 CAB786448:CAB786451 CJX786448:CJX786451 CTT786448:CTT786451 DDP786448:DDP786451 DNL786448:DNL786451 DXH786448:DXH786451 EHD786448:EHD786451 EQZ786448:EQZ786451 FAV786448:FAV786451 FKR786448:FKR786451 FUN786448:FUN786451 GEJ786448:GEJ786451 GOF786448:GOF786451 GYB786448:GYB786451 HHX786448:HHX786451 HRT786448:HRT786451 IBP786448:IBP786451 ILL786448:ILL786451 IVH786448:IVH786451 JFD786448:JFD786451 JOZ786448:JOZ786451 JYV786448:JYV786451 KIR786448:KIR786451 KSN786448:KSN786451 LCJ786448:LCJ786451 LMF786448:LMF786451 LWB786448:LWB786451 MFX786448:MFX786451 MPT786448:MPT786451 MZP786448:MZP786451 NJL786448:NJL786451 NTH786448:NTH786451 ODD786448:ODD786451 OMZ786448:OMZ786451 OWV786448:OWV786451 PGR786448:PGR786451 PQN786448:PQN786451 QAJ786448:QAJ786451 QKF786448:QKF786451 QUB786448:QUB786451 RDX786448:RDX786451 RNT786448:RNT786451 RXP786448:RXP786451 SHL786448:SHL786451 SRH786448:SRH786451 TBD786448:TBD786451 TKZ786448:TKZ786451 TUV786448:TUV786451 UER786448:UER786451 UON786448:UON786451 UYJ786448:UYJ786451 VIF786448:VIF786451 VSB786448:VSB786451 WBX786448:WBX786451 WLT786448:WLT786451 WVP786448:WVP786451 H851984:H851987 JD851984:JD851987 SZ851984:SZ851987 ACV851984:ACV851987 AMR851984:AMR851987 AWN851984:AWN851987 BGJ851984:BGJ851987 BQF851984:BQF851987 CAB851984:CAB851987 CJX851984:CJX851987 CTT851984:CTT851987 DDP851984:DDP851987 DNL851984:DNL851987 DXH851984:DXH851987 EHD851984:EHD851987 EQZ851984:EQZ851987 FAV851984:FAV851987 FKR851984:FKR851987 FUN851984:FUN851987 GEJ851984:GEJ851987 GOF851984:GOF851987 GYB851984:GYB851987 HHX851984:HHX851987 HRT851984:HRT851987 IBP851984:IBP851987 ILL851984:ILL851987 IVH851984:IVH851987 JFD851984:JFD851987 JOZ851984:JOZ851987 JYV851984:JYV851987 KIR851984:KIR851987 KSN851984:KSN851987 LCJ851984:LCJ851987 LMF851984:LMF851987 LWB851984:LWB851987 MFX851984:MFX851987 MPT851984:MPT851987 MZP851984:MZP851987 NJL851984:NJL851987 NTH851984:NTH851987 ODD851984:ODD851987 OMZ851984:OMZ851987 OWV851984:OWV851987 PGR851984:PGR851987 PQN851984:PQN851987 QAJ851984:QAJ851987 QKF851984:QKF851987 QUB851984:QUB851987 RDX851984:RDX851987 RNT851984:RNT851987 RXP851984:RXP851987 SHL851984:SHL851987 SRH851984:SRH851987 TBD851984:TBD851987 TKZ851984:TKZ851987 TUV851984:TUV851987 UER851984:UER851987 UON851984:UON851987 UYJ851984:UYJ851987 VIF851984:VIF851987 VSB851984:VSB851987 WBX851984:WBX851987 WLT851984:WLT851987 WVP851984:WVP851987 H917520:H917523 JD917520:JD917523 SZ917520:SZ917523 ACV917520:ACV917523 AMR917520:AMR917523 AWN917520:AWN917523 BGJ917520:BGJ917523 BQF917520:BQF917523 CAB917520:CAB917523 CJX917520:CJX917523 CTT917520:CTT917523 DDP917520:DDP917523 DNL917520:DNL917523 DXH917520:DXH917523 EHD917520:EHD917523 EQZ917520:EQZ917523 FAV917520:FAV917523 FKR917520:FKR917523 FUN917520:FUN917523 GEJ917520:GEJ917523 GOF917520:GOF917523 GYB917520:GYB917523 HHX917520:HHX917523 HRT917520:HRT917523 IBP917520:IBP917523 ILL917520:ILL917523 IVH917520:IVH917523 JFD917520:JFD917523 JOZ917520:JOZ917523 JYV917520:JYV917523 KIR917520:KIR917523 KSN917520:KSN917523 LCJ917520:LCJ917523 LMF917520:LMF917523 LWB917520:LWB917523 MFX917520:MFX917523 MPT917520:MPT917523 MZP917520:MZP917523 NJL917520:NJL917523 NTH917520:NTH917523 ODD917520:ODD917523 OMZ917520:OMZ917523 OWV917520:OWV917523 PGR917520:PGR917523 PQN917520:PQN917523 QAJ917520:QAJ917523 QKF917520:QKF917523 QUB917520:QUB917523 RDX917520:RDX917523 RNT917520:RNT917523 RXP917520:RXP917523 SHL917520:SHL917523 SRH917520:SRH917523 TBD917520:TBD917523 TKZ917520:TKZ917523 TUV917520:TUV917523 UER917520:UER917523 UON917520:UON917523 UYJ917520:UYJ917523 VIF917520:VIF917523 VSB917520:VSB917523 WBX917520:WBX917523 WLT917520:WLT917523 WVP917520:WVP917523 H983056:H983059 JD983056:JD983059 SZ983056:SZ983059 ACV983056:ACV983059 AMR983056:AMR983059 AWN983056:AWN983059 BGJ983056:BGJ983059 BQF983056:BQF983059 CAB983056:CAB983059 CJX983056:CJX983059 CTT983056:CTT983059 DDP983056:DDP983059 DNL983056:DNL983059 DXH983056:DXH983059 EHD983056:EHD983059 EQZ983056:EQZ983059 FAV983056:FAV983059 FKR983056:FKR983059 FUN983056:FUN983059 GEJ983056:GEJ983059 GOF983056:GOF983059 GYB983056:GYB983059 HHX983056:HHX983059 HRT983056:HRT983059 IBP983056:IBP983059 ILL983056:ILL983059 IVH983056:IVH983059 JFD983056:JFD983059 JOZ983056:JOZ983059 JYV983056:JYV983059 KIR983056:KIR983059 KSN983056:KSN983059 LCJ983056:LCJ983059 LMF983056:LMF983059 LWB983056:LWB983059 MFX983056:MFX983059 MPT983056:MPT983059 MZP983056:MZP983059 NJL983056:NJL983059 NTH983056:NTH983059 ODD983056:ODD983059 OMZ983056:OMZ983059 OWV983056:OWV983059 PGR983056:PGR983059 PQN983056:PQN983059 QAJ983056:QAJ983059 QKF983056:QKF983059 QUB983056:QUB983059 RDX983056:RDX983059 RNT983056:RNT983059 RXP983056:RXP983059 SHL983056:SHL983059 SRH983056:SRH983059 TBD983056:TBD983059 TKZ983056:TKZ983059 TUV983056:TUV983059 UER983056:UER983059 UON983056:UON983059 UYJ983056:UYJ983059 VIF983056:VIF983059 VSB983056:VSB983059 WBX983056:WBX983059 WLT983056:WLT983059 WVP983056:WVP983059">
      <formula1>0</formula1>
      <formula2>10000000000</formula2>
    </dataValidation>
    <dataValidation type="whole" allowBlank="1" showErrorMessage="1" error="Wpisz liczbę miesięcy, dla których podano dane o faktycznych wydatkach na wynagrodzenia oraz o średnich etatach przeliczeniowych._x000a__x000a_Musi być to wyłącznie liczba od 1 do 12." sqref="G10 JC10 SY10 ACU10 AMQ10 AWM10 BGI10 BQE10 CAA10 CJW10 CTS10 DDO10 DNK10 DXG10 EHC10 EQY10 FAU10 FKQ10 FUM10 GEI10 GOE10 GYA10 HHW10 HRS10 IBO10 ILK10 IVG10 JFC10 JOY10 JYU10 KIQ10 KSM10 LCI10 LME10 LWA10 MFW10 MPS10 MZO10 NJK10 NTG10 ODC10 OMY10 OWU10 PGQ10 PQM10 QAI10 QKE10 QUA10 RDW10 RNS10 RXO10 SHK10 SRG10 TBC10 TKY10 TUU10 UEQ10 UOM10 UYI10 VIE10 VSA10 WBW10 WLS10 WVO10 G65546 JC65546 SY65546 ACU65546 AMQ65546 AWM65546 BGI65546 BQE65546 CAA65546 CJW65546 CTS65546 DDO65546 DNK65546 DXG65546 EHC65546 EQY65546 FAU65546 FKQ65546 FUM65546 GEI65546 GOE65546 GYA65546 HHW65546 HRS65546 IBO65546 ILK65546 IVG65546 JFC65546 JOY65546 JYU65546 KIQ65546 KSM65546 LCI65546 LME65546 LWA65546 MFW65546 MPS65546 MZO65546 NJK65546 NTG65546 ODC65546 OMY65546 OWU65546 PGQ65546 PQM65546 QAI65546 QKE65546 QUA65546 RDW65546 RNS65546 RXO65546 SHK65546 SRG65546 TBC65546 TKY65546 TUU65546 UEQ65546 UOM65546 UYI65546 VIE65546 VSA65546 WBW65546 WLS65546 WVO65546 G131082 JC131082 SY131082 ACU131082 AMQ131082 AWM131082 BGI131082 BQE131082 CAA131082 CJW131082 CTS131082 DDO131082 DNK131082 DXG131082 EHC131082 EQY131082 FAU131082 FKQ131082 FUM131082 GEI131082 GOE131082 GYA131082 HHW131082 HRS131082 IBO131082 ILK131082 IVG131082 JFC131082 JOY131082 JYU131082 KIQ131082 KSM131082 LCI131082 LME131082 LWA131082 MFW131082 MPS131082 MZO131082 NJK131082 NTG131082 ODC131082 OMY131082 OWU131082 PGQ131082 PQM131082 QAI131082 QKE131082 QUA131082 RDW131082 RNS131082 RXO131082 SHK131082 SRG131082 TBC131082 TKY131082 TUU131082 UEQ131082 UOM131082 UYI131082 VIE131082 VSA131082 WBW131082 WLS131082 WVO131082 G196618 JC196618 SY196618 ACU196618 AMQ196618 AWM196618 BGI196618 BQE196618 CAA196618 CJW196618 CTS196618 DDO196618 DNK196618 DXG196618 EHC196618 EQY196618 FAU196618 FKQ196618 FUM196618 GEI196618 GOE196618 GYA196618 HHW196618 HRS196618 IBO196618 ILK196618 IVG196618 JFC196618 JOY196618 JYU196618 KIQ196618 KSM196618 LCI196618 LME196618 LWA196618 MFW196618 MPS196618 MZO196618 NJK196618 NTG196618 ODC196618 OMY196618 OWU196618 PGQ196618 PQM196618 QAI196618 QKE196618 QUA196618 RDW196618 RNS196618 RXO196618 SHK196618 SRG196618 TBC196618 TKY196618 TUU196618 UEQ196618 UOM196618 UYI196618 VIE196618 VSA196618 WBW196618 WLS196618 WVO196618 G262154 JC262154 SY262154 ACU262154 AMQ262154 AWM262154 BGI262154 BQE262154 CAA262154 CJW262154 CTS262154 DDO262154 DNK262154 DXG262154 EHC262154 EQY262154 FAU262154 FKQ262154 FUM262154 GEI262154 GOE262154 GYA262154 HHW262154 HRS262154 IBO262154 ILK262154 IVG262154 JFC262154 JOY262154 JYU262154 KIQ262154 KSM262154 LCI262154 LME262154 LWA262154 MFW262154 MPS262154 MZO262154 NJK262154 NTG262154 ODC262154 OMY262154 OWU262154 PGQ262154 PQM262154 QAI262154 QKE262154 QUA262154 RDW262154 RNS262154 RXO262154 SHK262154 SRG262154 TBC262154 TKY262154 TUU262154 UEQ262154 UOM262154 UYI262154 VIE262154 VSA262154 WBW262154 WLS262154 WVO262154 G327690 JC327690 SY327690 ACU327690 AMQ327690 AWM327690 BGI327690 BQE327690 CAA327690 CJW327690 CTS327690 DDO327690 DNK327690 DXG327690 EHC327690 EQY327690 FAU327690 FKQ327690 FUM327690 GEI327690 GOE327690 GYA327690 HHW327690 HRS327690 IBO327690 ILK327690 IVG327690 JFC327690 JOY327690 JYU327690 KIQ327690 KSM327690 LCI327690 LME327690 LWA327690 MFW327690 MPS327690 MZO327690 NJK327690 NTG327690 ODC327690 OMY327690 OWU327690 PGQ327690 PQM327690 QAI327690 QKE327690 QUA327690 RDW327690 RNS327690 RXO327690 SHK327690 SRG327690 TBC327690 TKY327690 TUU327690 UEQ327690 UOM327690 UYI327690 VIE327690 VSA327690 WBW327690 WLS327690 WVO327690 G393226 JC393226 SY393226 ACU393226 AMQ393226 AWM393226 BGI393226 BQE393226 CAA393226 CJW393226 CTS393226 DDO393226 DNK393226 DXG393226 EHC393226 EQY393226 FAU393226 FKQ393226 FUM393226 GEI393226 GOE393226 GYA393226 HHW393226 HRS393226 IBO393226 ILK393226 IVG393226 JFC393226 JOY393226 JYU393226 KIQ393226 KSM393226 LCI393226 LME393226 LWA393226 MFW393226 MPS393226 MZO393226 NJK393226 NTG393226 ODC393226 OMY393226 OWU393226 PGQ393226 PQM393226 QAI393226 QKE393226 QUA393226 RDW393226 RNS393226 RXO393226 SHK393226 SRG393226 TBC393226 TKY393226 TUU393226 UEQ393226 UOM393226 UYI393226 VIE393226 VSA393226 WBW393226 WLS393226 WVO393226 G458762 JC458762 SY458762 ACU458762 AMQ458762 AWM458762 BGI458762 BQE458762 CAA458762 CJW458762 CTS458762 DDO458762 DNK458762 DXG458762 EHC458762 EQY458762 FAU458762 FKQ458762 FUM458762 GEI458762 GOE458762 GYA458762 HHW458762 HRS458762 IBO458762 ILK458762 IVG458762 JFC458762 JOY458762 JYU458762 KIQ458762 KSM458762 LCI458762 LME458762 LWA458762 MFW458762 MPS458762 MZO458762 NJK458762 NTG458762 ODC458762 OMY458762 OWU458762 PGQ458762 PQM458762 QAI458762 QKE458762 QUA458762 RDW458762 RNS458762 RXO458762 SHK458762 SRG458762 TBC458762 TKY458762 TUU458762 UEQ458762 UOM458762 UYI458762 VIE458762 VSA458762 WBW458762 WLS458762 WVO458762 G524298 JC524298 SY524298 ACU524298 AMQ524298 AWM524298 BGI524298 BQE524298 CAA524298 CJW524298 CTS524298 DDO524298 DNK524298 DXG524298 EHC524298 EQY524298 FAU524298 FKQ524298 FUM524298 GEI524298 GOE524298 GYA524298 HHW524298 HRS524298 IBO524298 ILK524298 IVG524298 JFC524298 JOY524298 JYU524298 KIQ524298 KSM524298 LCI524298 LME524298 LWA524298 MFW524298 MPS524298 MZO524298 NJK524298 NTG524298 ODC524298 OMY524298 OWU524298 PGQ524298 PQM524298 QAI524298 QKE524298 QUA524298 RDW524298 RNS524298 RXO524298 SHK524298 SRG524298 TBC524298 TKY524298 TUU524298 UEQ524298 UOM524298 UYI524298 VIE524298 VSA524298 WBW524298 WLS524298 WVO524298 G589834 JC589834 SY589834 ACU589834 AMQ589834 AWM589834 BGI589834 BQE589834 CAA589834 CJW589834 CTS589834 DDO589834 DNK589834 DXG589834 EHC589834 EQY589834 FAU589834 FKQ589834 FUM589834 GEI589834 GOE589834 GYA589834 HHW589834 HRS589834 IBO589834 ILK589834 IVG589834 JFC589834 JOY589834 JYU589834 KIQ589834 KSM589834 LCI589834 LME589834 LWA589834 MFW589834 MPS589834 MZO589834 NJK589834 NTG589834 ODC589834 OMY589834 OWU589834 PGQ589834 PQM589834 QAI589834 QKE589834 QUA589834 RDW589834 RNS589834 RXO589834 SHK589834 SRG589834 TBC589834 TKY589834 TUU589834 UEQ589834 UOM589834 UYI589834 VIE589834 VSA589834 WBW589834 WLS589834 WVO589834 G655370 JC655370 SY655370 ACU655370 AMQ655370 AWM655370 BGI655370 BQE655370 CAA655370 CJW655370 CTS655370 DDO655370 DNK655370 DXG655370 EHC655370 EQY655370 FAU655370 FKQ655370 FUM655370 GEI655370 GOE655370 GYA655370 HHW655370 HRS655370 IBO655370 ILK655370 IVG655370 JFC655370 JOY655370 JYU655370 KIQ655370 KSM655370 LCI655370 LME655370 LWA655370 MFW655370 MPS655370 MZO655370 NJK655370 NTG655370 ODC655370 OMY655370 OWU655370 PGQ655370 PQM655370 QAI655370 QKE655370 QUA655370 RDW655370 RNS655370 RXO655370 SHK655370 SRG655370 TBC655370 TKY655370 TUU655370 UEQ655370 UOM655370 UYI655370 VIE655370 VSA655370 WBW655370 WLS655370 WVO655370 G720906 JC720906 SY720906 ACU720906 AMQ720906 AWM720906 BGI720906 BQE720906 CAA720906 CJW720906 CTS720906 DDO720906 DNK720906 DXG720906 EHC720906 EQY720906 FAU720906 FKQ720906 FUM720906 GEI720906 GOE720906 GYA720906 HHW720906 HRS720906 IBO720906 ILK720906 IVG720906 JFC720906 JOY720906 JYU720906 KIQ720906 KSM720906 LCI720906 LME720906 LWA720906 MFW720906 MPS720906 MZO720906 NJK720906 NTG720906 ODC720906 OMY720906 OWU720906 PGQ720906 PQM720906 QAI720906 QKE720906 QUA720906 RDW720906 RNS720906 RXO720906 SHK720906 SRG720906 TBC720906 TKY720906 TUU720906 UEQ720906 UOM720906 UYI720906 VIE720906 VSA720906 WBW720906 WLS720906 WVO720906 G786442 JC786442 SY786442 ACU786442 AMQ786442 AWM786442 BGI786442 BQE786442 CAA786442 CJW786442 CTS786442 DDO786442 DNK786442 DXG786442 EHC786442 EQY786442 FAU786442 FKQ786442 FUM786442 GEI786442 GOE786442 GYA786442 HHW786442 HRS786442 IBO786442 ILK786442 IVG786442 JFC786442 JOY786442 JYU786442 KIQ786442 KSM786442 LCI786442 LME786442 LWA786442 MFW786442 MPS786442 MZO786442 NJK786442 NTG786442 ODC786442 OMY786442 OWU786442 PGQ786442 PQM786442 QAI786442 QKE786442 QUA786442 RDW786442 RNS786442 RXO786442 SHK786442 SRG786442 TBC786442 TKY786442 TUU786442 UEQ786442 UOM786442 UYI786442 VIE786442 VSA786442 WBW786442 WLS786442 WVO786442 G851978 JC851978 SY851978 ACU851978 AMQ851978 AWM851978 BGI851978 BQE851978 CAA851978 CJW851978 CTS851978 DDO851978 DNK851978 DXG851978 EHC851978 EQY851978 FAU851978 FKQ851978 FUM851978 GEI851978 GOE851978 GYA851978 HHW851978 HRS851978 IBO851978 ILK851978 IVG851978 JFC851978 JOY851978 JYU851978 KIQ851978 KSM851978 LCI851978 LME851978 LWA851978 MFW851978 MPS851978 MZO851978 NJK851978 NTG851978 ODC851978 OMY851978 OWU851978 PGQ851978 PQM851978 QAI851978 QKE851978 QUA851978 RDW851978 RNS851978 RXO851978 SHK851978 SRG851978 TBC851978 TKY851978 TUU851978 UEQ851978 UOM851978 UYI851978 VIE851978 VSA851978 WBW851978 WLS851978 WVO851978 G917514 JC917514 SY917514 ACU917514 AMQ917514 AWM917514 BGI917514 BQE917514 CAA917514 CJW917514 CTS917514 DDO917514 DNK917514 DXG917514 EHC917514 EQY917514 FAU917514 FKQ917514 FUM917514 GEI917514 GOE917514 GYA917514 HHW917514 HRS917514 IBO917514 ILK917514 IVG917514 JFC917514 JOY917514 JYU917514 KIQ917514 KSM917514 LCI917514 LME917514 LWA917514 MFW917514 MPS917514 MZO917514 NJK917514 NTG917514 ODC917514 OMY917514 OWU917514 PGQ917514 PQM917514 QAI917514 QKE917514 QUA917514 RDW917514 RNS917514 RXO917514 SHK917514 SRG917514 TBC917514 TKY917514 TUU917514 UEQ917514 UOM917514 UYI917514 VIE917514 VSA917514 WBW917514 WLS917514 WVO917514 G983050 JC983050 SY983050 ACU983050 AMQ983050 AWM983050 BGI983050 BQE983050 CAA983050 CJW983050 CTS983050 DDO983050 DNK983050 DXG983050 EHC983050 EQY983050 FAU983050 FKQ983050 FUM983050 GEI983050 GOE983050 GYA983050 HHW983050 HRS983050 IBO983050 ILK983050 IVG983050 JFC983050 JOY983050 JYU983050 KIQ983050 KSM983050 LCI983050 LME983050 LWA983050 MFW983050 MPS983050 MZO983050 NJK983050 NTG983050 ODC983050 OMY983050 OWU983050 PGQ983050 PQM983050 QAI983050 QKE983050 QUA983050 RDW983050 RNS983050 RXO983050 SHK983050 SRG983050 TBC983050 TKY983050 TUU983050 UEQ983050 UOM983050 UYI983050 VIE983050 VSA983050 WBW983050 WLS983050 WVO983050">
      <formula1>1</formula1>
      <formula2>12</formula2>
    </dataValidation>
    <dataValidation type="whole" operator="greaterThanOrEqual" allowBlank="1" showErrorMessage="1" error="Podaj rok (czterocyfrowo)._x000a__x000a_Rok nie może być wcześniejszy niż 2009." sqref="B10 IX10 ST10 ACP10 AML10 AWH10 BGD10 BPZ10 BZV10 CJR10 CTN10 DDJ10 DNF10 DXB10 EGX10 EQT10 FAP10 FKL10 FUH10 GED10 GNZ10 GXV10 HHR10 HRN10 IBJ10 ILF10 IVB10 JEX10 JOT10 JYP10 KIL10 KSH10 LCD10 LLZ10 LVV10 MFR10 MPN10 MZJ10 NJF10 NTB10 OCX10 OMT10 OWP10 PGL10 PQH10 QAD10 QJZ10 QTV10 RDR10 RNN10 RXJ10 SHF10 SRB10 TAX10 TKT10 TUP10 UEL10 UOH10 UYD10 VHZ10 VRV10 WBR10 WLN10 WVJ10 B65546 IX65546 ST65546 ACP65546 AML65546 AWH65546 BGD65546 BPZ65546 BZV65546 CJR65546 CTN65546 DDJ65546 DNF65546 DXB65546 EGX65546 EQT65546 FAP65546 FKL65546 FUH65546 GED65546 GNZ65546 GXV65546 HHR65546 HRN65546 IBJ65546 ILF65546 IVB65546 JEX65546 JOT65546 JYP65546 KIL65546 KSH65546 LCD65546 LLZ65546 LVV65546 MFR65546 MPN65546 MZJ65546 NJF65546 NTB65546 OCX65546 OMT65546 OWP65546 PGL65546 PQH65546 QAD65546 QJZ65546 QTV65546 RDR65546 RNN65546 RXJ65546 SHF65546 SRB65546 TAX65546 TKT65546 TUP65546 UEL65546 UOH65546 UYD65546 VHZ65546 VRV65546 WBR65546 WLN65546 WVJ65546 B131082 IX131082 ST131082 ACP131082 AML131082 AWH131082 BGD131082 BPZ131082 BZV131082 CJR131082 CTN131082 DDJ131082 DNF131082 DXB131082 EGX131082 EQT131082 FAP131082 FKL131082 FUH131082 GED131082 GNZ131082 GXV131082 HHR131082 HRN131082 IBJ131082 ILF131082 IVB131082 JEX131082 JOT131082 JYP131082 KIL131082 KSH131082 LCD131082 LLZ131082 LVV131082 MFR131082 MPN131082 MZJ131082 NJF131082 NTB131082 OCX131082 OMT131082 OWP131082 PGL131082 PQH131082 QAD131082 QJZ131082 QTV131082 RDR131082 RNN131082 RXJ131082 SHF131082 SRB131082 TAX131082 TKT131082 TUP131082 UEL131082 UOH131082 UYD131082 VHZ131082 VRV131082 WBR131082 WLN131082 WVJ131082 B196618 IX196618 ST196618 ACP196618 AML196618 AWH196618 BGD196618 BPZ196618 BZV196618 CJR196618 CTN196618 DDJ196618 DNF196618 DXB196618 EGX196618 EQT196618 FAP196618 FKL196618 FUH196618 GED196618 GNZ196618 GXV196618 HHR196618 HRN196618 IBJ196618 ILF196618 IVB196618 JEX196618 JOT196618 JYP196618 KIL196618 KSH196618 LCD196618 LLZ196618 LVV196618 MFR196618 MPN196618 MZJ196618 NJF196618 NTB196618 OCX196618 OMT196618 OWP196618 PGL196618 PQH196618 QAD196618 QJZ196618 QTV196618 RDR196618 RNN196618 RXJ196618 SHF196618 SRB196618 TAX196618 TKT196618 TUP196618 UEL196618 UOH196618 UYD196618 VHZ196618 VRV196618 WBR196618 WLN196618 WVJ196618 B262154 IX262154 ST262154 ACP262154 AML262154 AWH262154 BGD262154 BPZ262154 BZV262154 CJR262154 CTN262154 DDJ262154 DNF262154 DXB262154 EGX262154 EQT262154 FAP262154 FKL262154 FUH262154 GED262154 GNZ262154 GXV262154 HHR262154 HRN262154 IBJ262154 ILF262154 IVB262154 JEX262154 JOT262154 JYP262154 KIL262154 KSH262154 LCD262154 LLZ262154 LVV262154 MFR262154 MPN262154 MZJ262154 NJF262154 NTB262154 OCX262154 OMT262154 OWP262154 PGL262154 PQH262154 QAD262154 QJZ262154 QTV262154 RDR262154 RNN262154 RXJ262154 SHF262154 SRB262154 TAX262154 TKT262154 TUP262154 UEL262154 UOH262154 UYD262154 VHZ262154 VRV262154 WBR262154 WLN262154 WVJ262154 B327690 IX327690 ST327690 ACP327690 AML327690 AWH327690 BGD327690 BPZ327690 BZV327690 CJR327690 CTN327690 DDJ327690 DNF327690 DXB327690 EGX327690 EQT327690 FAP327690 FKL327690 FUH327690 GED327690 GNZ327690 GXV327690 HHR327690 HRN327690 IBJ327690 ILF327690 IVB327690 JEX327690 JOT327690 JYP327690 KIL327690 KSH327690 LCD327690 LLZ327690 LVV327690 MFR327690 MPN327690 MZJ327690 NJF327690 NTB327690 OCX327690 OMT327690 OWP327690 PGL327690 PQH327690 QAD327690 QJZ327690 QTV327690 RDR327690 RNN327690 RXJ327690 SHF327690 SRB327690 TAX327690 TKT327690 TUP327690 UEL327690 UOH327690 UYD327690 VHZ327690 VRV327690 WBR327690 WLN327690 WVJ327690 B393226 IX393226 ST393226 ACP393226 AML393226 AWH393226 BGD393226 BPZ393226 BZV393226 CJR393226 CTN393226 DDJ393226 DNF393226 DXB393226 EGX393226 EQT393226 FAP393226 FKL393226 FUH393226 GED393226 GNZ393226 GXV393226 HHR393226 HRN393226 IBJ393226 ILF393226 IVB393226 JEX393226 JOT393226 JYP393226 KIL393226 KSH393226 LCD393226 LLZ393226 LVV393226 MFR393226 MPN393226 MZJ393226 NJF393226 NTB393226 OCX393226 OMT393226 OWP393226 PGL393226 PQH393226 QAD393226 QJZ393226 QTV393226 RDR393226 RNN393226 RXJ393226 SHF393226 SRB393226 TAX393226 TKT393226 TUP393226 UEL393226 UOH393226 UYD393226 VHZ393226 VRV393226 WBR393226 WLN393226 WVJ393226 B458762 IX458762 ST458762 ACP458762 AML458762 AWH458762 BGD458762 BPZ458762 BZV458762 CJR458762 CTN458762 DDJ458762 DNF458762 DXB458762 EGX458762 EQT458762 FAP458762 FKL458762 FUH458762 GED458762 GNZ458762 GXV458762 HHR458762 HRN458762 IBJ458762 ILF458762 IVB458762 JEX458762 JOT458762 JYP458762 KIL458762 KSH458762 LCD458762 LLZ458762 LVV458762 MFR458762 MPN458762 MZJ458762 NJF458762 NTB458762 OCX458762 OMT458762 OWP458762 PGL458762 PQH458762 QAD458762 QJZ458762 QTV458762 RDR458762 RNN458762 RXJ458762 SHF458762 SRB458762 TAX458762 TKT458762 TUP458762 UEL458762 UOH458762 UYD458762 VHZ458762 VRV458762 WBR458762 WLN458762 WVJ458762 B524298 IX524298 ST524298 ACP524298 AML524298 AWH524298 BGD524298 BPZ524298 BZV524298 CJR524298 CTN524298 DDJ524298 DNF524298 DXB524298 EGX524298 EQT524298 FAP524298 FKL524298 FUH524298 GED524298 GNZ524298 GXV524298 HHR524298 HRN524298 IBJ524298 ILF524298 IVB524298 JEX524298 JOT524298 JYP524298 KIL524298 KSH524298 LCD524298 LLZ524298 LVV524298 MFR524298 MPN524298 MZJ524298 NJF524298 NTB524298 OCX524298 OMT524298 OWP524298 PGL524298 PQH524298 QAD524298 QJZ524298 QTV524298 RDR524298 RNN524298 RXJ524298 SHF524298 SRB524298 TAX524298 TKT524298 TUP524298 UEL524298 UOH524298 UYD524298 VHZ524298 VRV524298 WBR524298 WLN524298 WVJ524298 B589834 IX589834 ST589834 ACP589834 AML589834 AWH589834 BGD589834 BPZ589834 BZV589834 CJR589834 CTN589834 DDJ589834 DNF589834 DXB589834 EGX589834 EQT589834 FAP589834 FKL589834 FUH589834 GED589834 GNZ589834 GXV589834 HHR589834 HRN589834 IBJ589834 ILF589834 IVB589834 JEX589834 JOT589834 JYP589834 KIL589834 KSH589834 LCD589834 LLZ589834 LVV589834 MFR589834 MPN589834 MZJ589834 NJF589834 NTB589834 OCX589834 OMT589834 OWP589834 PGL589834 PQH589834 QAD589834 QJZ589834 QTV589834 RDR589834 RNN589834 RXJ589834 SHF589834 SRB589834 TAX589834 TKT589834 TUP589834 UEL589834 UOH589834 UYD589834 VHZ589834 VRV589834 WBR589834 WLN589834 WVJ589834 B655370 IX655370 ST655370 ACP655370 AML655370 AWH655370 BGD655370 BPZ655370 BZV655370 CJR655370 CTN655370 DDJ655370 DNF655370 DXB655370 EGX655370 EQT655370 FAP655370 FKL655370 FUH655370 GED655370 GNZ655370 GXV655370 HHR655370 HRN655370 IBJ655370 ILF655370 IVB655370 JEX655370 JOT655370 JYP655370 KIL655370 KSH655370 LCD655370 LLZ655370 LVV655370 MFR655370 MPN655370 MZJ655370 NJF655370 NTB655370 OCX655370 OMT655370 OWP655370 PGL655370 PQH655370 QAD655370 QJZ655370 QTV655370 RDR655370 RNN655370 RXJ655370 SHF655370 SRB655370 TAX655370 TKT655370 TUP655370 UEL655370 UOH655370 UYD655370 VHZ655370 VRV655370 WBR655370 WLN655370 WVJ655370 B720906 IX720906 ST720906 ACP720906 AML720906 AWH720906 BGD720906 BPZ720906 BZV720906 CJR720906 CTN720906 DDJ720906 DNF720906 DXB720906 EGX720906 EQT720906 FAP720906 FKL720906 FUH720906 GED720906 GNZ720906 GXV720906 HHR720906 HRN720906 IBJ720906 ILF720906 IVB720906 JEX720906 JOT720906 JYP720906 KIL720906 KSH720906 LCD720906 LLZ720906 LVV720906 MFR720906 MPN720906 MZJ720906 NJF720906 NTB720906 OCX720906 OMT720906 OWP720906 PGL720906 PQH720906 QAD720906 QJZ720906 QTV720906 RDR720906 RNN720906 RXJ720906 SHF720906 SRB720906 TAX720906 TKT720906 TUP720906 UEL720906 UOH720906 UYD720906 VHZ720906 VRV720906 WBR720906 WLN720906 WVJ720906 B786442 IX786442 ST786442 ACP786442 AML786442 AWH786442 BGD786442 BPZ786442 BZV786442 CJR786442 CTN786442 DDJ786442 DNF786442 DXB786442 EGX786442 EQT786442 FAP786442 FKL786442 FUH786442 GED786442 GNZ786442 GXV786442 HHR786442 HRN786442 IBJ786442 ILF786442 IVB786442 JEX786442 JOT786442 JYP786442 KIL786442 KSH786442 LCD786442 LLZ786442 LVV786442 MFR786442 MPN786442 MZJ786442 NJF786442 NTB786442 OCX786442 OMT786442 OWP786442 PGL786442 PQH786442 QAD786442 QJZ786442 QTV786442 RDR786442 RNN786442 RXJ786442 SHF786442 SRB786442 TAX786442 TKT786442 TUP786442 UEL786442 UOH786442 UYD786442 VHZ786442 VRV786442 WBR786442 WLN786442 WVJ786442 B851978 IX851978 ST851978 ACP851978 AML851978 AWH851978 BGD851978 BPZ851978 BZV851978 CJR851978 CTN851978 DDJ851978 DNF851978 DXB851978 EGX851978 EQT851978 FAP851978 FKL851978 FUH851978 GED851978 GNZ851978 GXV851978 HHR851978 HRN851978 IBJ851978 ILF851978 IVB851978 JEX851978 JOT851978 JYP851978 KIL851978 KSH851978 LCD851978 LLZ851978 LVV851978 MFR851978 MPN851978 MZJ851978 NJF851978 NTB851978 OCX851978 OMT851978 OWP851978 PGL851978 PQH851978 QAD851978 QJZ851978 QTV851978 RDR851978 RNN851978 RXJ851978 SHF851978 SRB851978 TAX851978 TKT851978 TUP851978 UEL851978 UOH851978 UYD851978 VHZ851978 VRV851978 WBR851978 WLN851978 WVJ851978 B917514 IX917514 ST917514 ACP917514 AML917514 AWH917514 BGD917514 BPZ917514 BZV917514 CJR917514 CTN917514 DDJ917514 DNF917514 DXB917514 EGX917514 EQT917514 FAP917514 FKL917514 FUH917514 GED917514 GNZ917514 GXV917514 HHR917514 HRN917514 IBJ917514 ILF917514 IVB917514 JEX917514 JOT917514 JYP917514 KIL917514 KSH917514 LCD917514 LLZ917514 LVV917514 MFR917514 MPN917514 MZJ917514 NJF917514 NTB917514 OCX917514 OMT917514 OWP917514 PGL917514 PQH917514 QAD917514 QJZ917514 QTV917514 RDR917514 RNN917514 RXJ917514 SHF917514 SRB917514 TAX917514 TKT917514 TUP917514 UEL917514 UOH917514 UYD917514 VHZ917514 VRV917514 WBR917514 WLN917514 WVJ917514 B983050 IX983050 ST983050 ACP983050 AML983050 AWH983050 BGD983050 BPZ983050 BZV983050 CJR983050 CTN983050 DDJ983050 DNF983050 DXB983050 EGX983050 EQT983050 FAP983050 FKL983050 FUH983050 GED983050 GNZ983050 GXV983050 HHR983050 HRN983050 IBJ983050 ILF983050 IVB983050 JEX983050 JOT983050 JYP983050 KIL983050 KSH983050 LCD983050 LLZ983050 LVV983050 MFR983050 MPN983050 MZJ983050 NJF983050 NTB983050 OCX983050 OMT983050 OWP983050 PGL983050 PQH983050 QAD983050 QJZ983050 QTV983050 RDR983050 RNN983050 RXJ983050 SHF983050 SRB983050 TAX983050 TKT983050 TUP983050 UEL983050 UOH983050 UYD983050 VHZ983050 VRV983050 WBR983050 WLN983050 WVJ983050">
      <formula1>2009</formula1>
      <formula2>0</formula2>
    </dataValidation>
    <dataValidation type="decimal" operator="greaterThan" allowBlank="1" showErrorMessage="1" error="Podaj wartość liczbową!" sqref="I11:J11 JE11:JF11 TA11:TB11 ACW11:ACX11 AMS11:AMT11 AWO11:AWP11 BGK11:BGL11 BQG11:BQH11 CAC11:CAD11 CJY11:CJZ11 CTU11:CTV11 DDQ11:DDR11 DNM11:DNN11 DXI11:DXJ11 EHE11:EHF11 ERA11:ERB11 FAW11:FAX11 FKS11:FKT11 FUO11:FUP11 GEK11:GEL11 GOG11:GOH11 GYC11:GYD11 HHY11:HHZ11 HRU11:HRV11 IBQ11:IBR11 ILM11:ILN11 IVI11:IVJ11 JFE11:JFF11 JPA11:JPB11 JYW11:JYX11 KIS11:KIT11 KSO11:KSP11 LCK11:LCL11 LMG11:LMH11 LWC11:LWD11 MFY11:MFZ11 MPU11:MPV11 MZQ11:MZR11 NJM11:NJN11 NTI11:NTJ11 ODE11:ODF11 ONA11:ONB11 OWW11:OWX11 PGS11:PGT11 PQO11:PQP11 QAK11:QAL11 QKG11:QKH11 QUC11:QUD11 RDY11:RDZ11 RNU11:RNV11 RXQ11:RXR11 SHM11:SHN11 SRI11:SRJ11 TBE11:TBF11 TLA11:TLB11 TUW11:TUX11 UES11:UET11 UOO11:UOP11 UYK11:UYL11 VIG11:VIH11 VSC11:VSD11 WBY11:WBZ11 WLU11:WLV11 WVQ11:WVR11 I65547:J65547 JE65547:JF65547 TA65547:TB65547 ACW65547:ACX65547 AMS65547:AMT65547 AWO65547:AWP65547 BGK65547:BGL65547 BQG65547:BQH65547 CAC65547:CAD65547 CJY65547:CJZ65547 CTU65547:CTV65547 DDQ65547:DDR65547 DNM65547:DNN65547 DXI65547:DXJ65547 EHE65547:EHF65547 ERA65547:ERB65547 FAW65547:FAX65547 FKS65547:FKT65547 FUO65547:FUP65547 GEK65547:GEL65547 GOG65547:GOH65547 GYC65547:GYD65547 HHY65547:HHZ65547 HRU65547:HRV65547 IBQ65547:IBR65547 ILM65547:ILN65547 IVI65547:IVJ65547 JFE65547:JFF65547 JPA65547:JPB65547 JYW65547:JYX65547 KIS65547:KIT65547 KSO65547:KSP65547 LCK65547:LCL65547 LMG65547:LMH65547 LWC65547:LWD65547 MFY65547:MFZ65547 MPU65547:MPV65547 MZQ65547:MZR65547 NJM65547:NJN65547 NTI65547:NTJ65547 ODE65547:ODF65547 ONA65547:ONB65547 OWW65547:OWX65547 PGS65547:PGT65547 PQO65547:PQP65547 QAK65547:QAL65547 QKG65547:QKH65547 QUC65547:QUD65547 RDY65547:RDZ65547 RNU65547:RNV65547 RXQ65547:RXR65547 SHM65547:SHN65547 SRI65547:SRJ65547 TBE65547:TBF65547 TLA65547:TLB65547 TUW65547:TUX65547 UES65547:UET65547 UOO65547:UOP65547 UYK65547:UYL65547 VIG65547:VIH65547 VSC65547:VSD65547 WBY65547:WBZ65547 WLU65547:WLV65547 WVQ65547:WVR65547 I131083:J131083 JE131083:JF131083 TA131083:TB131083 ACW131083:ACX131083 AMS131083:AMT131083 AWO131083:AWP131083 BGK131083:BGL131083 BQG131083:BQH131083 CAC131083:CAD131083 CJY131083:CJZ131083 CTU131083:CTV131083 DDQ131083:DDR131083 DNM131083:DNN131083 DXI131083:DXJ131083 EHE131083:EHF131083 ERA131083:ERB131083 FAW131083:FAX131083 FKS131083:FKT131083 FUO131083:FUP131083 GEK131083:GEL131083 GOG131083:GOH131083 GYC131083:GYD131083 HHY131083:HHZ131083 HRU131083:HRV131083 IBQ131083:IBR131083 ILM131083:ILN131083 IVI131083:IVJ131083 JFE131083:JFF131083 JPA131083:JPB131083 JYW131083:JYX131083 KIS131083:KIT131083 KSO131083:KSP131083 LCK131083:LCL131083 LMG131083:LMH131083 LWC131083:LWD131083 MFY131083:MFZ131083 MPU131083:MPV131083 MZQ131083:MZR131083 NJM131083:NJN131083 NTI131083:NTJ131083 ODE131083:ODF131083 ONA131083:ONB131083 OWW131083:OWX131083 PGS131083:PGT131083 PQO131083:PQP131083 QAK131083:QAL131083 QKG131083:QKH131083 QUC131083:QUD131083 RDY131083:RDZ131083 RNU131083:RNV131083 RXQ131083:RXR131083 SHM131083:SHN131083 SRI131083:SRJ131083 TBE131083:TBF131083 TLA131083:TLB131083 TUW131083:TUX131083 UES131083:UET131083 UOO131083:UOP131083 UYK131083:UYL131083 VIG131083:VIH131083 VSC131083:VSD131083 WBY131083:WBZ131083 WLU131083:WLV131083 WVQ131083:WVR131083 I196619:J196619 JE196619:JF196619 TA196619:TB196619 ACW196619:ACX196619 AMS196619:AMT196619 AWO196619:AWP196619 BGK196619:BGL196619 BQG196619:BQH196619 CAC196619:CAD196619 CJY196619:CJZ196619 CTU196619:CTV196619 DDQ196619:DDR196619 DNM196619:DNN196619 DXI196619:DXJ196619 EHE196619:EHF196619 ERA196619:ERB196619 FAW196619:FAX196619 FKS196619:FKT196619 FUO196619:FUP196619 GEK196619:GEL196619 GOG196619:GOH196619 GYC196619:GYD196619 HHY196619:HHZ196619 HRU196619:HRV196619 IBQ196619:IBR196619 ILM196619:ILN196619 IVI196619:IVJ196619 JFE196619:JFF196619 JPA196619:JPB196619 JYW196619:JYX196619 KIS196619:KIT196619 KSO196619:KSP196619 LCK196619:LCL196619 LMG196619:LMH196619 LWC196619:LWD196619 MFY196619:MFZ196619 MPU196619:MPV196619 MZQ196619:MZR196619 NJM196619:NJN196619 NTI196619:NTJ196619 ODE196619:ODF196619 ONA196619:ONB196619 OWW196619:OWX196619 PGS196619:PGT196619 PQO196619:PQP196619 QAK196619:QAL196619 QKG196619:QKH196619 QUC196619:QUD196619 RDY196619:RDZ196619 RNU196619:RNV196619 RXQ196619:RXR196619 SHM196619:SHN196619 SRI196619:SRJ196619 TBE196619:TBF196619 TLA196619:TLB196619 TUW196619:TUX196619 UES196619:UET196619 UOO196619:UOP196619 UYK196619:UYL196619 VIG196619:VIH196619 VSC196619:VSD196619 WBY196619:WBZ196619 WLU196619:WLV196619 WVQ196619:WVR196619 I262155:J262155 JE262155:JF262155 TA262155:TB262155 ACW262155:ACX262155 AMS262155:AMT262155 AWO262155:AWP262155 BGK262155:BGL262155 BQG262155:BQH262155 CAC262155:CAD262155 CJY262155:CJZ262155 CTU262155:CTV262155 DDQ262155:DDR262155 DNM262155:DNN262155 DXI262155:DXJ262155 EHE262155:EHF262155 ERA262155:ERB262155 FAW262155:FAX262155 FKS262155:FKT262155 FUO262155:FUP262155 GEK262155:GEL262155 GOG262155:GOH262155 GYC262155:GYD262155 HHY262155:HHZ262155 HRU262155:HRV262155 IBQ262155:IBR262155 ILM262155:ILN262155 IVI262155:IVJ262155 JFE262155:JFF262155 JPA262155:JPB262155 JYW262155:JYX262155 KIS262155:KIT262155 KSO262155:KSP262155 LCK262155:LCL262155 LMG262155:LMH262155 LWC262155:LWD262155 MFY262155:MFZ262155 MPU262155:MPV262155 MZQ262155:MZR262155 NJM262155:NJN262155 NTI262155:NTJ262155 ODE262155:ODF262155 ONA262155:ONB262155 OWW262155:OWX262155 PGS262155:PGT262155 PQO262155:PQP262155 QAK262155:QAL262155 QKG262155:QKH262155 QUC262155:QUD262155 RDY262155:RDZ262155 RNU262155:RNV262155 RXQ262155:RXR262155 SHM262155:SHN262155 SRI262155:SRJ262155 TBE262155:TBF262155 TLA262155:TLB262155 TUW262155:TUX262155 UES262155:UET262155 UOO262155:UOP262155 UYK262155:UYL262155 VIG262155:VIH262155 VSC262155:VSD262155 WBY262155:WBZ262155 WLU262155:WLV262155 WVQ262155:WVR262155 I327691:J327691 JE327691:JF327691 TA327691:TB327691 ACW327691:ACX327691 AMS327691:AMT327691 AWO327691:AWP327691 BGK327691:BGL327691 BQG327691:BQH327691 CAC327691:CAD327691 CJY327691:CJZ327691 CTU327691:CTV327691 DDQ327691:DDR327691 DNM327691:DNN327691 DXI327691:DXJ327691 EHE327691:EHF327691 ERA327691:ERB327691 FAW327691:FAX327691 FKS327691:FKT327691 FUO327691:FUP327691 GEK327691:GEL327691 GOG327691:GOH327691 GYC327691:GYD327691 HHY327691:HHZ327691 HRU327691:HRV327691 IBQ327691:IBR327691 ILM327691:ILN327691 IVI327691:IVJ327691 JFE327691:JFF327691 JPA327691:JPB327691 JYW327691:JYX327691 KIS327691:KIT327691 KSO327691:KSP327691 LCK327691:LCL327691 LMG327691:LMH327691 LWC327691:LWD327691 MFY327691:MFZ327691 MPU327691:MPV327691 MZQ327691:MZR327691 NJM327691:NJN327691 NTI327691:NTJ327691 ODE327691:ODF327691 ONA327691:ONB327691 OWW327691:OWX327691 PGS327691:PGT327691 PQO327691:PQP327691 QAK327691:QAL327691 QKG327691:QKH327691 QUC327691:QUD327691 RDY327691:RDZ327691 RNU327691:RNV327691 RXQ327691:RXR327691 SHM327691:SHN327691 SRI327691:SRJ327691 TBE327691:TBF327691 TLA327691:TLB327691 TUW327691:TUX327691 UES327691:UET327691 UOO327691:UOP327691 UYK327691:UYL327691 VIG327691:VIH327691 VSC327691:VSD327691 WBY327691:WBZ327691 WLU327691:WLV327691 WVQ327691:WVR327691 I393227:J393227 JE393227:JF393227 TA393227:TB393227 ACW393227:ACX393227 AMS393227:AMT393227 AWO393227:AWP393227 BGK393227:BGL393227 BQG393227:BQH393227 CAC393227:CAD393227 CJY393227:CJZ393227 CTU393227:CTV393227 DDQ393227:DDR393227 DNM393227:DNN393227 DXI393227:DXJ393227 EHE393227:EHF393227 ERA393227:ERB393227 FAW393227:FAX393227 FKS393227:FKT393227 FUO393227:FUP393227 GEK393227:GEL393227 GOG393227:GOH393227 GYC393227:GYD393227 HHY393227:HHZ393227 HRU393227:HRV393227 IBQ393227:IBR393227 ILM393227:ILN393227 IVI393227:IVJ393227 JFE393227:JFF393227 JPA393227:JPB393227 JYW393227:JYX393227 KIS393227:KIT393227 KSO393227:KSP393227 LCK393227:LCL393227 LMG393227:LMH393227 LWC393227:LWD393227 MFY393227:MFZ393227 MPU393227:MPV393227 MZQ393227:MZR393227 NJM393227:NJN393227 NTI393227:NTJ393227 ODE393227:ODF393227 ONA393227:ONB393227 OWW393227:OWX393227 PGS393227:PGT393227 PQO393227:PQP393227 QAK393227:QAL393227 QKG393227:QKH393227 QUC393227:QUD393227 RDY393227:RDZ393227 RNU393227:RNV393227 RXQ393227:RXR393227 SHM393227:SHN393227 SRI393227:SRJ393227 TBE393227:TBF393227 TLA393227:TLB393227 TUW393227:TUX393227 UES393227:UET393227 UOO393227:UOP393227 UYK393227:UYL393227 VIG393227:VIH393227 VSC393227:VSD393227 WBY393227:WBZ393227 WLU393227:WLV393227 WVQ393227:WVR393227 I458763:J458763 JE458763:JF458763 TA458763:TB458763 ACW458763:ACX458763 AMS458763:AMT458763 AWO458763:AWP458763 BGK458763:BGL458763 BQG458763:BQH458763 CAC458763:CAD458763 CJY458763:CJZ458763 CTU458763:CTV458763 DDQ458763:DDR458763 DNM458763:DNN458763 DXI458763:DXJ458763 EHE458763:EHF458763 ERA458763:ERB458763 FAW458763:FAX458763 FKS458763:FKT458763 FUO458763:FUP458763 GEK458763:GEL458763 GOG458763:GOH458763 GYC458763:GYD458763 HHY458763:HHZ458763 HRU458763:HRV458763 IBQ458763:IBR458763 ILM458763:ILN458763 IVI458763:IVJ458763 JFE458763:JFF458763 JPA458763:JPB458763 JYW458763:JYX458763 KIS458763:KIT458763 KSO458763:KSP458763 LCK458763:LCL458763 LMG458763:LMH458763 LWC458763:LWD458763 MFY458763:MFZ458763 MPU458763:MPV458763 MZQ458763:MZR458763 NJM458763:NJN458763 NTI458763:NTJ458763 ODE458763:ODF458763 ONA458763:ONB458763 OWW458763:OWX458763 PGS458763:PGT458763 PQO458763:PQP458763 QAK458763:QAL458763 QKG458763:QKH458763 QUC458763:QUD458763 RDY458763:RDZ458763 RNU458763:RNV458763 RXQ458763:RXR458763 SHM458763:SHN458763 SRI458763:SRJ458763 TBE458763:TBF458763 TLA458763:TLB458763 TUW458763:TUX458763 UES458763:UET458763 UOO458763:UOP458763 UYK458763:UYL458763 VIG458763:VIH458763 VSC458763:VSD458763 WBY458763:WBZ458763 WLU458763:WLV458763 WVQ458763:WVR458763 I524299:J524299 JE524299:JF524299 TA524299:TB524299 ACW524299:ACX524299 AMS524299:AMT524299 AWO524299:AWP524299 BGK524299:BGL524299 BQG524299:BQH524299 CAC524299:CAD524299 CJY524299:CJZ524299 CTU524299:CTV524299 DDQ524299:DDR524299 DNM524299:DNN524299 DXI524299:DXJ524299 EHE524299:EHF524299 ERA524299:ERB524299 FAW524299:FAX524299 FKS524299:FKT524299 FUO524299:FUP524299 GEK524299:GEL524299 GOG524299:GOH524299 GYC524299:GYD524299 HHY524299:HHZ524299 HRU524299:HRV524299 IBQ524299:IBR524299 ILM524299:ILN524299 IVI524299:IVJ524299 JFE524299:JFF524299 JPA524299:JPB524299 JYW524299:JYX524299 KIS524299:KIT524299 KSO524299:KSP524299 LCK524299:LCL524299 LMG524299:LMH524299 LWC524299:LWD524299 MFY524299:MFZ524299 MPU524299:MPV524299 MZQ524299:MZR524299 NJM524299:NJN524299 NTI524299:NTJ524299 ODE524299:ODF524299 ONA524299:ONB524299 OWW524299:OWX524299 PGS524299:PGT524299 PQO524299:PQP524299 QAK524299:QAL524299 QKG524299:QKH524299 QUC524299:QUD524299 RDY524299:RDZ524299 RNU524299:RNV524299 RXQ524299:RXR524299 SHM524299:SHN524299 SRI524299:SRJ524299 TBE524299:TBF524299 TLA524299:TLB524299 TUW524299:TUX524299 UES524299:UET524299 UOO524299:UOP524299 UYK524299:UYL524299 VIG524299:VIH524299 VSC524299:VSD524299 WBY524299:WBZ524299 WLU524299:WLV524299 WVQ524299:WVR524299 I589835:J589835 JE589835:JF589835 TA589835:TB589835 ACW589835:ACX589835 AMS589835:AMT589835 AWO589835:AWP589835 BGK589835:BGL589835 BQG589835:BQH589835 CAC589835:CAD589835 CJY589835:CJZ589835 CTU589835:CTV589835 DDQ589835:DDR589835 DNM589835:DNN589835 DXI589835:DXJ589835 EHE589835:EHF589835 ERA589835:ERB589835 FAW589835:FAX589835 FKS589835:FKT589835 FUO589835:FUP589835 GEK589835:GEL589835 GOG589835:GOH589835 GYC589835:GYD589835 HHY589835:HHZ589835 HRU589835:HRV589835 IBQ589835:IBR589835 ILM589835:ILN589835 IVI589835:IVJ589835 JFE589835:JFF589835 JPA589835:JPB589835 JYW589835:JYX589835 KIS589835:KIT589835 KSO589835:KSP589835 LCK589835:LCL589835 LMG589835:LMH589835 LWC589835:LWD589835 MFY589835:MFZ589835 MPU589835:MPV589835 MZQ589835:MZR589835 NJM589835:NJN589835 NTI589835:NTJ589835 ODE589835:ODF589835 ONA589835:ONB589835 OWW589835:OWX589835 PGS589835:PGT589835 PQO589835:PQP589835 QAK589835:QAL589835 QKG589835:QKH589835 QUC589835:QUD589835 RDY589835:RDZ589835 RNU589835:RNV589835 RXQ589835:RXR589835 SHM589835:SHN589835 SRI589835:SRJ589835 TBE589835:TBF589835 TLA589835:TLB589835 TUW589835:TUX589835 UES589835:UET589835 UOO589835:UOP589835 UYK589835:UYL589835 VIG589835:VIH589835 VSC589835:VSD589835 WBY589835:WBZ589835 WLU589835:WLV589835 WVQ589835:WVR589835 I655371:J655371 JE655371:JF655371 TA655371:TB655371 ACW655371:ACX655371 AMS655371:AMT655371 AWO655371:AWP655371 BGK655371:BGL655371 BQG655371:BQH655371 CAC655371:CAD655371 CJY655371:CJZ655371 CTU655371:CTV655371 DDQ655371:DDR655371 DNM655371:DNN655371 DXI655371:DXJ655371 EHE655371:EHF655371 ERA655371:ERB655371 FAW655371:FAX655371 FKS655371:FKT655371 FUO655371:FUP655371 GEK655371:GEL655371 GOG655371:GOH655371 GYC655371:GYD655371 HHY655371:HHZ655371 HRU655371:HRV655371 IBQ655371:IBR655371 ILM655371:ILN655371 IVI655371:IVJ655371 JFE655371:JFF655371 JPA655371:JPB655371 JYW655371:JYX655371 KIS655371:KIT655371 KSO655371:KSP655371 LCK655371:LCL655371 LMG655371:LMH655371 LWC655371:LWD655371 MFY655371:MFZ655371 MPU655371:MPV655371 MZQ655371:MZR655371 NJM655371:NJN655371 NTI655371:NTJ655371 ODE655371:ODF655371 ONA655371:ONB655371 OWW655371:OWX655371 PGS655371:PGT655371 PQO655371:PQP655371 QAK655371:QAL655371 QKG655371:QKH655371 QUC655371:QUD655371 RDY655371:RDZ655371 RNU655371:RNV655371 RXQ655371:RXR655371 SHM655371:SHN655371 SRI655371:SRJ655371 TBE655371:TBF655371 TLA655371:TLB655371 TUW655371:TUX655371 UES655371:UET655371 UOO655371:UOP655371 UYK655371:UYL655371 VIG655371:VIH655371 VSC655371:VSD655371 WBY655371:WBZ655371 WLU655371:WLV655371 WVQ655371:WVR655371 I720907:J720907 JE720907:JF720907 TA720907:TB720907 ACW720907:ACX720907 AMS720907:AMT720907 AWO720907:AWP720907 BGK720907:BGL720907 BQG720907:BQH720907 CAC720907:CAD720907 CJY720907:CJZ720907 CTU720907:CTV720907 DDQ720907:DDR720907 DNM720907:DNN720907 DXI720907:DXJ720907 EHE720907:EHF720907 ERA720907:ERB720907 FAW720907:FAX720907 FKS720907:FKT720907 FUO720907:FUP720907 GEK720907:GEL720907 GOG720907:GOH720907 GYC720907:GYD720907 HHY720907:HHZ720907 HRU720907:HRV720907 IBQ720907:IBR720907 ILM720907:ILN720907 IVI720907:IVJ720907 JFE720907:JFF720907 JPA720907:JPB720907 JYW720907:JYX720907 KIS720907:KIT720907 KSO720907:KSP720907 LCK720907:LCL720907 LMG720907:LMH720907 LWC720907:LWD720907 MFY720907:MFZ720907 MPU720907:MPV720907 MZQ720907:MZR720907 NJM720907:NJN720907 NTI720907:NTJ720907 ODE720907:ODF720907 ONA720907:ONB720907 OWW720907:OWX720907 PGS720907:PGT720907 PQO720907:PQP720907 QAK720907:QAL720907 QKG720907:QKH720907 QUC720907:QUD720907 RDY720907:RDZ720907 RNU720907:RNV720907 RXQ720907:RXR720907 SHM720907:SHN720907 SRI720907:SRJ720907 TBE720907:TBF720907 TLA720907:TLB720907 TUW720907:TUX720907 UES720907:UET720907 UOO720907:UOP720907 UYK720907:UYL720907 VIG720907:VIH720907 VSC720907:VSD720907 WBY720907:WBZ720907 WLU720907:WLV720907 WVQ720907:WVR720907 I786443:J786443 JE786443:JF786443 TA786443:TB786443 ACW786443:ACX786443 AMS786443:AMT786443 AWO786443:AWP786443 BGK786443:BGL786443 BQG786443:BQH786443 CAC786443:CAD786443 CJY786443:CJZ786443 CTU786443:CTV786443 DDQ786443:DDR786443 DNM786443:DNN786443 DXI786443:DXJ786443 EHE786443:EHF786443 ERA786443:ERB786443 FAW786443:FAX786443 FKS786443:FKT786443 FUO786443:FUP786443 GEK786443:GEL786443 GOG786443:GOH786443 GYC786443:GYD786443 HHY786443:HHZ786443 HRU786443:HRV786443 IBQ786443:IBR786443 ILM786443:ILN786443 IVI786443:IVJ786443 JFE786443:JFF786443 JPA786443:JPB786443 JYW786443:JYX786443 KIS786443:KIT786443 KSO786443:KSP786443 LCK786443:LCL786443 LMG786443:LMH786443 LWC786443:LWD786443 MFY786443:MFZ786443 MPU786443:MPV786443 MZQ786443:MZR786443 NJM786443:NJN786443 NTI786443:NTJ786443 ODE786443:ODF786443 ONA786443:ONB786443 OWW786443:OWX786443 PGS786443:PGT786443 PQO786443:PQP786443 QAK786443:QAL786443 QKG786443:QKH786443 QUC786443:QUD786443 RDY786443:RDZ786443 RNU786443:RNV786443 RXQ786443:RXR786443 SHM786443:SHN786443 SRI786443:SRJ786443 TBE786443:TBF786443 TLA786443:TLB786443 TUW786443:TUX786443 UES786443:UET786443 UOO786443:UOP786443 UYK786443:UYL786443 VIG786443:VIH786443 VSC786443:VSD786443 WBY786443:WBZ786443 WLU786443:WLV786443 WVQ786443:WVR786443 I851979:J851979 JE851979:JF851979 TA851979:TB851979 ACW851979:ACX851979 AMS851979:AMT851979 AWO851979:AWP851979 BGK851979:BGL851979 BQG851979:BQH851979 CAC851979:CAD851979 CJY851979:CJZ851979 CTU851979:CTV851979 DDQ851979:DDR851979 DNM851979:DNN851979 DXI851979:DXJ851979 EHE851979:EHF851979 ERA851979:ERB851979 FAW851979:FAX851979 FKS851979:FKT851979 FUO851979:FUP851979 GEK851979:GEL851979 GOG851979:GOH851979 GYC851979:GYD851979 HHY851979:HHZ851979 HRU851979:HRV851979 IBQ851979:IBR851979 ILM851979:ILN851979 IVI851979:IVJ851979 JFE851979:JFF851979 JPA851979:JPB851979 JYW851979:JYX851979 KIS851979:KIT851979 KSO851979:KSP851979 LCK851979:LCL851979 LMG851979:LMH851979 LWC851979:LWD851979 MFY851979:MFZ851979 MPU851979:MPV851979 MZQ851979:MZR851979 NJM851979:NJN851979 NTI851979:NTJ851979 ODE851979:ODF851979 ONA851979:ONB851979 OWW851979:OWX851979 PGS851979:PGT851979 PQO851979:PQP851979 QAK851979:QAL851979 QKG851979:QKH851979 QUC851979:QUD851979 RDY851979:RDZ851979 RNU851979:RNV851979 RXQ851979:RXR851979 SHM851979:SHN851979 SRI851979:SRJ851979 TBE851979:TBF851979 TLA851979:TLB851979 TUW851979:TUX851979 UES851979:UET851979 UOO851979:UOP851979 UYK851979:UYL851979 VIG851979:VIH851979 VSC851979:VSD851979 WBY851979:WBZ851979 WLU851979:WLV851979 WVQ851979:WVR851979 I917515:J917515 JE917515:JF917515 TA917515:TB917515 ACW917515:ACX917515 AMS917515:AMT917515 AWO917515:AWP917515 BGK917515:BGL917515 BQG917515:BQH917515 CAC917515:CAD917515 CJY917515:CJZ917515 CTU917515:CTV917515 DDQ917515:DDR917515 DNM917515:DNN917515 DXI917515:DXJ917515 EHE917515:EHF917515 ERA917515:ERB917515 FAW917515:FAX917515 FKS917515:FKT917515 FUO917515:FUP917515 GEK917515:GEL917515 GOG917515:GOH917515 GYC917515:GYD917515 HHY917515:HHZ917515 HRU917515:HRV917515 IBQ917515:IBR917515 ILM917515:ILN917515 IVI917515:IVJ917515 JFE917515:JFF917515 JPA917515:JPB917515 JYW917515:JYX917515 KIS917515:KIT917515 KSO917515:KSP917515 LCK917515:LCL917515 LMG917515:LMH917515 LWC917515:LWD917515 MFY917515:MFZ917515 MPU917515:MPV917515 MZQ917515:MZR917515 NJM917515:NJN917515 NTI917515:NTJ917515 ODE917515:ODF917515 ONA917515:ONB917515 OWW917515:OWX917515 PGS917515:PGT917515 PQO917515:PQP917515 QAK917515:QAL917515 QKG917515:QKH917515 QUC917515:QUD917515 RDY917515:RDZ917515 RNU917515:RNV917515 RXQ917515:RXR917515 SHM917515:SHN917515 SRI917515:SRJ917515 TBE917515:TBF917515 TLA917515:TLB917515 TUW917515:TUX917515 UES917515:UET917515 UOO917515:UOP917515 UYK917515:UYL917515 VIG917515:VIH917515 VSC917515:VSD917515 WBY917515:WBZ917515 WLU917515:WLV917515 WVQ917515:WVR917515 I983051:J983051 JE983051:JF983051 TA983051:TB983051 ACW983051:ACX983051 AMS983051:AMT983051 AWO983051:AWP983051 BGK983051:BGL983051 BQG983051:BQH983051 CAC983051:CAD983051 CJY983051:CJZ983051 CTU983051:CTV983051 DDQ983051:DDR983051 DNM983051:DNN983051 DXI983051:DXJ983051 EHE983051:EHF983051 ERA983051:ERB983051 FAW983051:FAX983051 FKS983051:FKT983051 FUO983051:FUP983051 GEK983051:GEL983051 GOG983051:GOH983051 GYC983051:GYD983051 HHY983051:HHZ983051 HRU983051:HRV983051 IBQ983051:IBR983051 ILM983051:ILN983051 IVI983051:IVJ983051 JFE983051:JFF983051 JPA983051:JPB983051 JYW983051:JYX983051 KIS983051:KIT983051 KSO983051:KSP983051 LCK983051:LCL983051 LMG983051:LMH983051 LWC983051:LWD983051 MFY983051:MFZ983051 MPU983051:MPV983051 MZQ983051:MZR983051 NJM983051:NJN983051 NTI983051:NTJ983051 ODE983051:ODF983051 ONA983051:ONB983051 OWW983051:OWX983051 PGS983051:PGT983051 PQO983051:PQP983051 QAK983051:QAL983051 QKG983051:QKH983051 QUC983051:QUD983051 RDY983051:RDZ983051 RNU983051:RNV983051 RXQ983051:RXR983051 SHM983051:SHN983051 SRI983051:SRJ983051 TBE983051:TBF983051 TLA983051:TLB983051 TUW983051:TUX983051 UES983051:UET983051 UOO983051:UOP983051 UYK983051:UYL983051 VIG983051:VIH983051 VSC983051:VSD983051 WBY983051:WBZ983051 WLU983051:WLV983051 WVQ983051:WVR983051">
      <formula1>0</formula1>
      <formula2>0</formula2>
    </dataValidation>
    <dataValidation type="whole" operator="greaterThanOrEqual" allowBlank="1" showErrorMessage="1" error="Podaj dwucyfrową wartość liczbową." sqref="C8:F8 IY8:JB8 SU8:SX8 ACQ8:ACT8 AMM8:AMP8 AWI8:AWL8 BGE8:BGH8 BQA8:BQD8 BZW8:BZZ8 CJS8:CJV8 CTO8:CTR8 DDK8:DDN8 DNG8:DNJ8 DXC8:DXF8 EGY8:EHB8 EQU8:EQX8 FAQ8:FAT8 FKM8:FKP8 FUI8:FUL8 GEE8:GEH8 GOA8:GOD8 GXW8:GXZ8 HHS8:HHV8 HRO8:HRR8 IBK8:IBN8 ILG8:ILJ8 IVC8:IVF8 JEY8:JFB8 JOU8:JOX8 JYQ8:JYT8 KIM8:KIP8 KSI8:KSL8 LCE8:LCH8 LMA8:LMD8 LVW8:LVZ8 MFS8:MFV8 MPO8:MPR8 MZK8:MZN8 NJG8:NJJ8 NTC8:NTF8 OCY8:ODB8 OMU8:OMX8 OWQ8:OWT8 PGM8:PGP8 PQI8:PQL8 QAE8:QAH8 QKA8:QKD8 QTW8:QTZ8 RDS8:RDV8 RNO8:RNR8 RXK8:RXN8 SHG8:SHJ8 SRC8:SRF8 TAY8:TBB8 TKU8:TKX8 TUQ8:TUT8 UEM8:UEP8 UOI8:UOL8 UYE8:UYH8 VIA8:VID8 VRW8:VRZ8 WBS8:WBV8 WLO8:WLR8 WVK8:WVN8 C65544:F65544 IY65544:JB65544 SU65544:SX65544 ACQ65544:ACT65544 AMM65544:AMP65544 AWI65544:AWL65544 BGE65544:BGH65544 BQA65544:BQD65544 BZW65544:BZZ65544 CJS65544:CJV65544 CTO65544:CTR65544 DDK65544:DDN65544 DNG65544:DNJ65544 DXC65544:DXF65544 EGY65544:EHB65544 EQU65544:EQX65544 FAQ65544:FAT65544 FKM65544:FKP65544 FUI65544:FUL65544 GEE65544:GEH65544 GOA65544:GOD65544 GXW65544:GXZ65544 HHS65544:HHV65544 HRO65544:HRR65544 IBK65544:IBN65544 ILG65544:ILJ65544 IVC65544:IVF65544 JEY65544:JFB65544 JOU65544:JOX65544 JYQ65544:JYT65544 KIM65544:KIP65544 KSI65544:KSL65544 LCE65544:LCH65544 LMA65544:LMD65544 LVW65544:LVZ65544 MFS65544:MFV65544 MPO65544:MPR65544 MZK65544:MZN65544 NJG65544:NJJ65544 NTC65544:NTF65544 OCY65544:ODB65544 OMU65544:OMX65544 OWQ65544:OWT65544 PGM65544:PGP65544 PQI65544:PQL65544 QAE65544:QAH65544 QKA65544:QKD65544 QTW65544:QTZ65544 RDS65544:RDV65544 RNO65544:RNR65544 RXK65544:RXN65544 SHG65544:SHJ65544 SRC65544:SRF65544 TAY65544:TBB65544 TKU65544:TKX65544 TUQ65544:TUT65544 UEM65544:UEP65544 UOI65544:UOL65544 UYE65544:UYH65544 VIA65544:VID65544 VRW65544:VRZ65544 WBS65544:WBV65544 WLO65544:WLR65544 WVK65544:WVN65544 C131080:F131080 IY131080:JB131080 SU131080:SX131080 ACQ131080:ACT131080 AMM131080:AMP131080 AWI131080:AWL131080 BGE131080:BGH131080 BQA131080:BQD131080 BZW131080:BZZ131080 CJS131080:CJV131080 CTO131080:CTR131080 DDK131080:DDN131080 DNG131080:DNJ131080 DXC131080:DXF131080 EGY131080:EHB131080 EQU131080:EQX131080 FAQ131080:FAT131080 FKM131080:FKP131080 FUI131080:FUL131080 GEE131080:GEH131080 GOA131080:GOD131080 GXW131080:GXZ131080 HHS131080:HHV131080 HRO131080:HRR131080 IBK131080:IBN131080 ILG131080:ILJ131080 IVC131080:IVF131080 JEY131080:JFB131080 JOU131080:JOX131080 JYQ131080:JYT131080 KIM131080:KIP131080 KSI131080:KSL131080 LCE131080:LCH131080 LMA131080:LMD131080 LVW131080:LVZ131080 MFS131080:MFV131080 MPO131080:MPR131080 MZK131080:MZN131080 NJG131080:NJJ131080 NTC131080:NTF131080 OCY131080:ODB131080 OMU131080:OMX131080 OWQ131080:OWT131080 PGM131080:PGP131080 PQI131080:PQL131080 QAE131080:QAH131080 QKA131080:QKD131080 QTW131080:QTZ131080 RDS131080:RDV131080 RNO131080:RNR131080 RXK131080:RXN131080 SHG131080:SHJ131080 SRC131080:SRF131080 TAY131080:TBB131080 TKU131080:TKX131080 TUQ131080:TUT131080 UEM131080:UEP131080 UOI131080:UOL131080 UYE131080:UYH131080 VIA131080:VID131080 VRW131080:VRZ131080 WBS131080:WBV131080 WLO131080:WLR131080 WVK131080:WVN131080 C196616:F196616 IY196616:JB196616 SU196616:SX196616 ACQ196616:ACT196616 AMM196616:AMP196616 AWI196616:AWL196616 BGE196616:BGH196616 BQA196616:BQD196616 BZW196616:BZZ196616 CJS196616:CJV196616 CTO196616:CTR196616 DDK196616:DDN196616 DNG196616:DNJ196616 DXC196616:DXF196616 EGY196616:EHB196616 EQU196616:EQX196616 FAQ196616:FAT196616 FKM196616:FKP196616 FUI196616:FUL196616 GEE196616:GEH196616 GOA196616:GOD196616 GXW196616:GXZ196616 HHS196616:HHV196616 HRO196616:HRR196616 IBK196616:IBN196616 ILG196616:ILJ196616 IVC196616:IVF196616 JEY196616:JFB196616 JOU196616:JOX196616 JYQ196616:JYT196616 KIM196616:KIP196616 KSI196616:KSL196616 LCE196616:LCH196616 LMA196616:LMD196616 LVW196616:LVZ196616 MFS196616:MFV196616 MPO196616:MPR196616 MZK196616:MZN196616 NJG196616:NJJ196616 NTC196616:NTF196616 OCY196616:ODB196616 OMU196616:OMX196616 OWQ196616:OWT196616 PGM196616:PGP196616 PQI196616:PQL196616 QAE196616:QAH196616 QKA196616:QKD196616 QTW196616:QTZ196616 RDS196616:RDV196616 RNO196616:RNR196616 RXK196616:RXN196616 SHG196616:SHJ196616 SRC196616:SRF196616 TAY196616:TBB196616 TKU196616:TKX196616 TUQ196616:TUT196616 UEM196616:UEP196616 UOI196616:UOL196616 UYE196616:UYH196616 VIA196616:VID196616 VRW196616:VRZ196616 WBS196616:WBV196616 WLO196616:WLR196616 WVK196616:WVN196616 C262152:F262152 IY262152:JB262152 SU262152:SX262152 ACQ262152:ACT262152 AMM262152:AMP262152 AWI262152:AWL262152 BGE262152:BGH262152 BQA262152:BQD262152 BZW262152:BZZ262152 CJS262152:CJV262152 CTO262152:CTR262152 DDK262152:DDN262152 DNG262152:DNJ262152 DXC262152:DXF262152 EGY262152:EHB262152 EQU262152:EQX262152 FAQ262152:FAT262152 FKM262152:FKP262152 FUI262152:FUL262152 GEE262152:GEH262152 GOA262152:GOD262152 GXW262152:GXZ262152 HHS262152:HHV262152 HRO262152:HRR262152 IBK262152:IBN262152 ILG262152:ILJ262152 IVC262152:IVF262152 JEY262152:JFB262152 JOU262152:JOX262152 JYQ262152:JYT262152 KIM262152:KIP262152 KSI262152:KSL262152 LCE262152:LCH262152 LMA262152:LMD262152 LVW262152:LVZ262152 MFS262152:MFV262152 MPO262152:MPR262152 MZK262152:MZN262152 NJG262152:NJJ262152 NTC262152:NTF262152 OCY262152:ODB262152 OMU262152:OMX262152 OWQ262152:OWT262152 PGM262152:PGP262152 PQI262152:PQL262152 QAE262152:QAH262152 QKA262152:QKD262152 QTW262152:QTZ262152 RDS262152:RDV262152 RNO262152:RNR262152 RXK262152:RXN262152 SHG262152:SHJ262152 SRC262152:SRF262152 TAY262152:TBB262152 TKU262152:TKX262152 TUQ262152:TUT262152 UEM262152:UEP262152 UOI262152:UOL262152 UYE262152:UYH262152 VIA262152:VID262152 VRW262152:VRZ262152 WBS262152:WBV262152 WLO262152:WLR262152 WVK262152:WVN262152 C327688:F327688 IY327688:JB327688 SU327688:SX327688 ACQ327688:ACT327688 AMM327688:AMP327688 AWI327688:AWL327688 BGE327688:BGH327688 BQA327688:BQD327688 BZW327688:BZZ327688 CJS327688:CJV327688 CTO327688:CTR327688 DDK327688:DDN327688 DNG327688:DNJ327688 DXC327688:DXF327688 EGY327688:EHB327688 EQU327688:EQX327688 FAQ327688:FAT327688 FKM327688:FKP327688 FUI327688:FUL327688 GEE327688:GEH327688 GOA327688:GOD327688 GXW327688:GXZ327688 HHS327688:HHV327688 HRO327688:HRR327688 IBK327688:IBN327688 ILG327688:ILJ327688 IVC327688:IVF327688 JEY327688:JFB327688 JOU327688:JOX327688 JYQ327688:JYT327688 KIM327688:KIP327688 KSI327688:KSL327688 LCE327688:LCH327688 LMA327688:LMD327688 LVW327688:LVZ327688 MFS327688:MFV327688 MPO327688:MPR327688 MZK327688:MZN327688 NJG327688:NJJ327688 NTC327688:NTF327688 OCY327688:ODB327688 OMU327688:OMX327688 OWQ327688:OWT327688 PGM327688:PGP327688 PQI327688:PQL327688 QAE327688:QAH327688 QKA327688:QKD327688 QTW327688:QTZ327688 RDS327688:RDV327688 RNO327688:RNR327688 RXK327688:RXN327688 SHG327688:SHJ327688 SRC327688:SRF327688 TAY327688:TBB327688 TKU327688:TKX327688 TUQ327688:TUT327688 UEM327688:UEP327688 UOI327688:UOL327688 UYE327688:UYH327688 VIA327688:VID327688 VRW327688:VRZ327688 WBS327688:WBV327688 WLO327688:WLR327688 WVK327688:WVN327688 C393224:F393224 IY393224:JB393224 SU393224:SX393224 ACQ393224:ACT393224 AMM393224:AMP393224 AWI393224:AWL393224 BGE393224:BGH393224 BQA393224:BQD393224 BZW393224:BZZ393224 CJS393224:CJV393224 CTO393224:CTR393224 DDK393224:DDN393224 DNG393224:DNJ393224 DXC393224:DXF393224 EGY393224:EHB393224 EQU393224:EQX393224 FAQ393224:FAT393224 FKM393224:FKP393224 FUI393224:FUL393224 GEE393224:GEH393224 GOA393224:GOD393224 GXW393224:GXZ393224 HHS393224:HHV393224 HRO393224:HRR393224 IBK393224:IBN393224 ILG393224:ILJ393224 IVC393224:IVF393224 JEY393224:JFB393224 JOU393224:JOX393224 JYQ393224:JYT393224 KIM393224:KIP393224 KSI393224:KSL393224 LCE393224:LCH393224 LMA393224:LMD393224 LVW393224:LVZ393224 MFS393224:MFV393224 MPO393224:MPR393224 MZK393224:MZN393224 NJG393224:NJJ393224 NTC393224:NTF393224 OCY393224:ODB393224 OMU393224:OMX393224 OWQ393224:OWT393224 PGM393224:PGP393224 PQI393224:PQL393224 QAE393224:QAH393224 QKA393224:QKD393224 QTW393224:QTZ393224 RDS393224:RDV393224 RNO393224:RNR393224 RXK393224:RXN393224 SHG393224:SHJ393224 SRC393224:SRF393224 TAY393224:TBB393224 TKU393224:TKX393224 TUQ393224:TUT393224 UEM393224:UEP393224 UOI393224:UOL393224 UYE393224:UYH393224 VIA393224:VID393224 VRW393224:VRZ393224 WBS393224:WBV393224 WLO393224:WLR393224 WVK393224:WVN393224 C458760:F458760 IY458760:JB458760 SU458760:SX458760 ACQ458760:ACT458760 AMM458760:AMP458760 AWI458760:AWL458760 BGE458760:BGH458760 BQA458760:BQD458760 BZW458760:BZZ458760 CJS458760:CJV458760 CTO458760:CTR458760 DDK458760:DDN458760 DNG458760:DNJ458760 DXC458760:DXF458760 EGY458760:EHB458760 EQU458760:EQX458760 FAQ458760:FAT458760 FKM458760:FKP458760 FUI458760:FUL458760 GEE458760:GEH458760 GOA458760:GOD458760 GXW458760:GXZ458760 HHS458760:HHV458760 HRO458760:HRR458760 IBK458760:IBN458760 ILG458760:ILJ458760 IVC458760:IVF458760 JEY458760:JFB458760 JOU458760:JOX458760 JYQ458760:JYT458760 KIM458760:KIP458760 KSI458760:KSL458760 LCE458760:LCH458760 LMA458760:LMD458760 LVW458760:LVZ458760 MFS458760:MFV458760 MPO458760:MPR458760 MZK458760:MZN458760 NJG458760:NJJ458760 NTC458760:NTF458760 OCY458760:ODB458760 OMU458760:OMX458760 OWQ458760:OWT458760 PGM458760:PGP458760 PQI458760:PQL458760 QAE458760:QAH458760 QKA458760:QKD458760 QTW458760:QTZ458760 RDS458760:RDV458760 RNO458760:RNR458760 RXK458760:RXN458760 SHG458760:SHJ458760 SRC458760:SRF458760 TAY458760:TBB458760 TKU458760:TKX458760 TUQ458760:TUT458760 UEM458760:UEP458760 UOI458760:UOL458760 UYE458760:UYH458760 VIA458760:VID458760 VRW458760:VRZ458760 WBS458760:WBV458760 WLO458760:WLR458760 WVK458760:WVN458760 C524296:F524296 IY524296:JB524296 SU524296:SX524296 ACQ524296:ACT524296 AMM524296:AMP524296 AWI524296:AWL524296 BGE524296:BGH524296 BQA524296:BQD524296 BZW524296:BZZ524296 CJS524296:CJV524296 CTO524296:CTR524296 DDK524296:DDN524296 DNG524296:DNJ524296 DXC524296:DXF524296 EGY524296:EHB524296 EQU524296:EQX524296 FAQ524296:FAT524296 FKM524296:FKP524296 FUI524296:FUL524296 GEE524296:GEH524296 GOA524296:GOD524296 GXW524296:GXZ524296 HHS524296:HHV524296 HRO524296:HRR524296 IBK524296:IBN524296 ILG524296:ILJ524296 IVC524296:IVF524296 JEY524296:JFB524296 JOU524296:JOX524296 JYQ524296:JYT524296 KIM524296:KIP524296 KSI524296:KSL524296 LCE524296:LCH524296 LMA524296:LMD524296 LVW524296:LVZ524296 MFS524296:MFV524296 MPO524296:MPR524296 MZK524296:MZN524296 NJG524296:NJJ524296 NTC524296:NTF524296 OCY524296:ODB524296 OMU524296:OMX524296 OWQ524296:OWT524296 PGM524296:PGP524296 PQI524296:PQL524296 QAE524296:QAH524296 QKA524296:QKD524296 QTW524296:QTZ524296 RDS524296:RDV524296 RNO524296:RNR524296 RXK524296:RXN524296 SHG524296:SHJ524296 SRC524296:SRF524296 TAY524296:TBB524296 TKU524296:TKX524296 TUQ524296:TUT524296 UEM524296:UEP524296 UOI524296:UOL524296 UYE524296:UYH524296 VIA524296:VID524296 VRW524296:VRZ524296 WBS524296:WBV524296 WLO524296:WLR524296 WVK524296:WVN524296 C589832:F589832 IY589832:JB589832 SU589832:SX589832 ACQ589832:ACT589832 AMM589832:AMP589832 AWI589832:AWL589832 BGE589832:BGH589832 BQA589832:BQD589832 BZW589832:BZZ589832 CJS589832:CJV589832 CTO589832:CTR589832 DDK589832:DDN589832 DNG589832:DNJ589832 DXC589832:DXF589832 EGY589832:EHB589832 EQU589832:EQX589832 FAQ589832:FAT589832 FKM589832:FKP589832 FUI589832:FUL589832 GEE589832:GEH589832 GOA589832:GOD589832 GXW589832:GXZ589832 HHS589832:HHV589832 HRO589832:HRR589832 IBK589832:IBN589832 ILG589832:ILJ589832 IVC589832:IVF589832 JEY589832:JFB589832 JOU589832:JOX589832 JYQ589832:JYT589832 KIM589832:KIP589832 KSI589832:KSL589832 LCE589832:LCH589832 LMA589832:LMD589832 LVW589832:LVZ589832 MFS589832:MFV589832 MPO589832:MPR589832 MZK589832:MZN589832 NJG589832:NJJ589832 NTC589832:NTF589832 OCY589832:ODB589832 OMU589832:OMX589832 OWQ589832:OWT589832 PGM589832:PGP589832 PQI589832:PQL589832 QAE589832:QAH589832 QKA589832:QKD589832 QTW589832:QTZ589832 RDS589832:RDV589832 RNO589832:RNR589832 RXK589832:RXN589832 SHG589832:SHJ589832 SRC589832:SRF589832 TAY589832:TBB589832 TKU589832:TKX589832 TUQ589832:TUT589832 UEM589832:UEP589832 UOI589832:UOL589832 UYE589832:UYH589832 VIA589832:VID589832 VRW589832:VRZ589832 WBS589832:WBV589832 WLO589832:WLR589832 WVK589832:WVN589832 C655368:F655368 IY655368:JB655368 SU655368:SX655368 ACQ655368:ACT655368 AMM655368:AMP655368 AWI655368:AWL655368 BGE655368:BGH655368 BQA655368:BQD655368 BZW655368:BZZ655368 CJS655368:CJV655368 CTO655368:CTR655368 DDK655368:DDN655368 DNG655368:DNJ655368 DXC655368:DXF655368 EGY655368:EHB655368 EQU655368:EQX655368 FAQ655368:FAT655368 FKM655368:FKP655368 FUI655368:FUL655368 GEE655368:GEH655368 GOA655368:GOD655368 GXW655368:GXZ655368 HHS655368:HHV655368 HRO655368:HRR655368 IBK655368:IBN655368 ILG655368:ILJ655368 IVC655368:IVF655368 JEY655368:JFB655368 JOU655368:JOX655368 JYQ655368:JYT655368 KIM655368:KIP655368 KSI655368:KSL655368 LCE655368:LCH655368 LMA655368:LMD655368 LVW655368:LVZ655368 MFS655368:MFV655368 MPO655368:MPR655368 MZK655368:MZN655368 NJG655368:NJJ655368 NTC655368:NTF655368 OCY655368:ODB655368 OMU655368:OMX655368 OWQ655368:OWT655368 PGM655368:PGP655368 PQI655368:PQL655368 QAE655368:QAH655368 QKA655368:QKD655368 QTW655368:QTZ655368 RDS655368:RDV655368 RNO655368:RNR655368 RXK655368:RXN655368 SHG655368:SHJ655368 SRC655368:SRF655368 TAY655368:TBB655368 TKU655368:TKX655368 TUQ655368:TUT655368 UEM655368:UEP655368 UOI655368:UOL655368 UYE655368:UYH655368 VIA655368:VID655368 VRW655368:VRZ655368 WBS655368:WBV655368 WLO655368:WLR655368 WVK655368:WVN655368 C720904:F720904 IY720904:JB720904 SU720904:SX720904 ACQ720904:ACT720904 AMM720904:AMP720904 AWI720904:AWL720904 BGE720904:BGH720904 BQA720904:BQD720904 BZW720904:BZZ720904 CJS720904:CJV720904 CTO720904:CTR720904 DDK720904:DDN720904 DNG720904:DNJ720904 DXC720904:DXF720904 EGY720904:EHB720904 EQU720904:EQX720904 FAQ720904:FAT720904 FKM720904:FKP720904 FUI720904:FUL720904 GEE720904:GEH720904 GOA720904:GOD720904 GXW720904:GXZ720904 HHS720904:HHV720904 HRO720904:HRR720904 IBK720904:IBN720904 ILG720904:ILJ720904 IVC720904:IVF720904 JEY720904:JFB720904 JOU720904:JOX720904 JYQ720904:JYT720904 KIM720904:KIP720904 KSI720904:KSL720904 LCE720904:LCH720904 LMA720904:LMD720904 LVW720904:LVZ720904 MFS720904:MFV720904 MPO720904:MPR720904 MZK720904:MZN720904 NJG720904:NJJ720904 NTC720904:NTF720904 OCY720904:ODB720904 OMU720904:OMX720904 OWQ720904:OWT720904 PGM720904:PGP720904 PQI720904:PQL720904 QAE720904:QAH720904 QKA720904:QKD720904 QTW720904:QTZ720904 RDS720904:RDV720904 RNO720904:RNR720904 RXK720904:RXN720904 SHG720904:SHJ720904 SRC720904:SRF720904 TAY720904:TBB720904 TKU720904:TKX720904 TUQ720904:TUT720904 UEM720904:UEP720904 UOI720904:UOL720904 UYE720904:UYH720904 VIA720904:VID720904 VRW720904:VRZ720904 WBS720904:WBV720904 WLO720904:WLR720904 WVK720904:WVN720904 C786440:F786440 IY786440:JB786440 SU786440:SX786440 ACQ786440:ACT786440 AMM786440:AMP786440 AWI786440:AWL786440 BGE786440:BGH786440 BQA786440:BQD786440 BZW786440:BZZ786440 CJS786440:CJV786440 CTO786440:CTR786440 DDK786440:DDN786440 DNG786440:DNJ786440 DXC786440:DXF786440 EGY786440:EHB786440 EQU786440:EQX786440 FAQ786440:FAT786440 FKM786440:FKP786440 FUI786440:FUL786440 GEE786440:GEH786440 GOA786440:GOD786440 GXW786440:GXZ786440 HHS786440:HHV786440 HRO786440:HRR786440 IBK786440:IBN786440 ILG786440:ILJ786440 IVC786440:IVF786440 JEY786440:JFB786440 JOU786440:JOX786440 JYQ786440:JYT786440 KIM786440:KIP786440 KSI786440:KSL786440 LCE786440:LCH786440 LMA786440:LMD786440 LVW786440:LVZ786440 MFS786440:MFV786440 MPO786440:MPR786440 MZK786440:MZN786440 NJG786440:NJJ786440 NTC786440:NTF786440 OCY786440:ODB786440 OMU786440:OMX786440 OWQ786440:OWT786440 PGM786440:PGP786440 PQI786440:PQL786440 QAE786440:QAH786440 QKA786440:QKD786440 QTW786440:QTZ786440 RDS786440:RDV786440 RNO786440:RNR786440 RXK786440:RXN786440 SHG786440:SHJ786440 SRC786440:SRF786440 TAY786440:TBB786440 TKU786440:TKX786440 TUQ786440:TUT786440 UEM786440:UEP786440 UOI786440:UOL786440 UYE786440:UYH786440 VIA786440:VID786440 VRW786440:VRZ786440 WBS786440:WBV786440 WLO786440:WLR786440 WVK786440:WVN786440 C851976:F851976 IY851976:JB851976 SU851976:SX851976 ACQ851976:ACT851976 AMM851976:AMP851976 AWI851976:AWL851976 BGE851976:BGH851976 BQA851976:BQD851976 BZW851976:BZZ851976 CJS851976:CJV851976 CTO851976:CTR851976 DDK851976:DDN851976 DNG851976:DNJ851976 DXC851976:DXF851976 EGY851976:EHB851976 EQU851976:EQX851976 FAQ851976:FAT851976 FKM851976:FKP851976 FUI851976:FUL851976 GEE851976:GEH851976 GOA851976:GOD851976 GXW851976:GXZ851976 HHS851976:HHV851976 HRO851976:HRR851976 IBK851976:IBN851976 ILG851976:ILJ851976 IVC851976:IVF851976 JEY851976:JFB851976 JOU851976:JOX851976 JYQ851976:JYT851976 KIM851976:KIP851976 KSI851976:KSL851976 LCE851976:LCH851976 LMA851976:LMD851976 LVW851976:LVZ851976 MFS851976:MFV851976 MPO851976:MPR851976 MZK851976:MZN851976 NJG851976:NJJ851976 NTC851976:NTF851976 OCY851976:ODB851976 OMU851976:OMX851976 OWQ851976:OWT851976 PGM851976:PGP851976 PQI851976:PQL851976 QAE851976:QAH851976 QKA851976:QKD851976 QTW851976:QTZ851976 RDS851976:RDV851976 RNO851976:RNR851976 RXK851976:RXN851976 SHG851976:SHJ851976 SRC851976:SRF851976 TAY851976:TBB851976 TKU851976:TKX851976 TUQ851976:TUT851976 UEM851976:UEP851976 UOI851976:UOL851976 UYE851976:UYH851976 VIA851976:VID851976 VRW851976:VRZ851976 WBS851976:WBV851976 WLO851976:WLR851976 WVK851976:WVN851976 C917512:F917512 IY917512:JB917512 SU917512:SX917512 ACQ917512:ACT917512 AMM917512:AMP917512 AWI917512:AWL917512 BGE917512:BGH917512 BQA917512:BQD917512 BZW917512:BZZ917512 CJS917512:CJV917512 CTO917512:CTR917512 DDK917512:DDN917512 DNG917512:DNJ917512 DXC917512:DXF917512 EGY917512:EHB917512 EQU917512:EQX917512 FAQ917512:FAT917512 FKM917512:FKP917512 FUI917512:FUL917512 GEE917512:GEH917512 GOA917512:GOD917512 GXW917512:GXZ917512 HHS917512:HHV917512 HRO917512:HRR917512 IBK917512:IBN917512 ILG917512:ILJ917512 IVC917512:IVF917512 JEY917512:JFB917512 JOU917512:JOX917512 JYQ917512:JYT917512 KIM917512:KIP917512 KSI917512:KSL917512 LCE917512:LCH917512 LMA917512:LMD917512 LVW917512:LVZ917512 MFS917512:MFV917512 MPO917512:MPR917512 MZK917512:MZN917512 NJG917512:NJJ917512 NTC917512:NTF917512 OCY917512:ODB917512 OMU917512:OMX917512 OWQ917512:OWT917512 PGM917512:PGP917512 PQI917512:PQL917512 QAE917512:QAH917512 QKA917512:QKD917512 QTW917512:QTZ917512 RDS917512:RDV917512 RNO917512:RNR917512 RXK917512:RXN917512 SHG917512:SHJ917512 SRC917512:SRF917512 TAY917512:TBB917512 TKU917512:TKX917512 TUQ917512:TUT917512 UEM917512:UEP917512 UOI917512:UOL917512 UYE917512:UYH917512 VIA917512:VID917512 VRW917512:VRZ917512 WBS917512:WBV917512 WLO917512:WLR917512 WVK917512:WVN917512 C983048:F983048 IY983048:JB983048 SU983048:SX983048 ACQ983048:ACT983048 AMM983048:AMP983048 AWI983048:AWL983048 BGE983048:BGH983048 BQA983048:BQD983048 BZW983048:BZZ983048 CJS983048:CJV983048 CTO983048:CTR983048 DDK983048:DDN983048 DNG983048:DNJ983048 DXC983048:DXF983048 EGY983048:EHB983048 EQU983048:EQX983048 FAQ983048:FAT983048 FKM983048:FKP983048 FUI983048:FUL983048 GEE983048:GEH983048 GOA983048:GOD983048 GXW983048:GXZ983048 HHS983048:HHV983048 HRO983048:HRR983048 IBK983048:IBN983048 ILG983048:ILJ983048 IVC983048:IVF983048 JEY983048:JFB983048 JOU983048:JOX983048 JYQ983048:JYT983048 KIM983048:KIP983048 KSI983048:KSL983048 LCE983048:LCH983048 LMA983048:LMD983048 LVW983048:LVZ983048 MFS983048:MFV983048 MPO983048:MPR983048 MZK983048:MZN983048 NJG983048:NJJ983048 NTC983048:NTF983048 OCY983048:ODB983048 OMU983048:OMX983048 OWQ983048:OWT983048 PGM983048:PGP983048 PQI983048:PQL983048 QAE983048:QAH983048 QKA983048:QKD983048 QTW983048:QTZ983048 RDS983048:RDV983048 RNO983048:RNR983048 RXK983048:RXN983048 SHG983048:SHJ983048 SRC983048:SRF983048 TAY983048:TBB983048 TKU983048:TKX983048 TUQ983048:TUT983048 UEM983048:UEP983048 UOI983048:UOL983048 UYE983048:UYH983048 VIA983048:VID983048 VRW983048:VRZ983048 WBS983048:WBV983048 WLO983048:WLR983048 WVK983048:WVN983048">
      <formula1>0</formula1>
      <formula2>0</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100</TotalTime>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DWyrwa</cp:lastModifiedBy>
  <cp:revision>3</cp:revision>
  <cp:lastPrinted>2018-01-16T10:13:52Z</cp:lastPrinted>
  <dcterms:created xsi:type="dcterms:W3CDTF">2017-01-11T08:30:08Z</dcterms:created>
  <dcterms:modified xsi:type="dcterms:W3CDTF">2018-01-22T07:47:07Z</dcterms:modified>
  <dc:language>pl-PL</dc:language>
</cp:coreProperties>
</file>