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<sst xmlns="http://schemas.openxmlformats.org/spreadsheetml/2006/main" count="296" uniqueCount="203">
  <si>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</si>
  <si>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</si>
  <si>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</si>
  <si>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</si>
  <si>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</si>
  <si>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</si>
  <si>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</si>
  <si>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</si>
  <si>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</si>
  <si>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</si>
  <si>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</si>
  <si>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</si>
  <si>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</si>
  <si>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</si>
  <si>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</si>
  <si>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</si>
  <si>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</si>
  <si>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</si>
  <si>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</si>
  <si>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</si>
  <si>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</si>
  <si>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</si>
  <si>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</si>
  <si>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</si>
  <si>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</si>
  <si>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</si>
  <si>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</si>
  <si>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</si>
  <si>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</si>
  <si>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</si>
  <si>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</si>
  <si>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</si>
  <si>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</si>
  <si>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</si>
  <si>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</si>
  <si>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</si>
  <si>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</si>
  <si>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</si>
  <si>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</si>
  <si>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</si>
  <si>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</si>
  <si>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</si>
  <si>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</si>
  <si>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</si>
  <si>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</si>
  <si>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</si>
  <si>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</si>
  <si>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</si>
  <si>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</si>
  <si>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</si>
  <si>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</si>
  <si>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</si>
  <si>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</si>
  <si>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</si>
  <si>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</si>
  <si>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</si>
  <si>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</si>
  <si>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</si>
  <si>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</si>
  <si>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</si>
  <si>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</si>
  <si>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</si>
  <si>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</si>
  <si>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</si>
  <si>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</si>
  <si>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</si>
  <si>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</si>
  <si>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</si>
  <si>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</si>
  <si>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</si>
  <si>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 xml:space="preserve">  w tym: dotacje dla stowarzyszeń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</si>
  <si>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</si>
  <si>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</si>
  <si>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</si>
  <si>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</si>
  <si>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</si>
  <si>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</si>
  <si>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</si>
  <si>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</si>
  <si>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</si>
  <si>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</si>
  <si>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</si>
  <si>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</si>
  <si>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</si>
  <si>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</si>
  <si>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</si>
  <si>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</si>
  <si>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</si>
  <si>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</si>
  <si>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</si>
  <si>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</si>
  <si>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</si>
  <si>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</si>
  <si>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</si>
  <si>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</si>
  <si>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</si>
  <si>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</si>
  <si>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</si>
  <si>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</si>
  <si>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</si>
  <si>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</si>
  <si>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</si>
  <si>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</si>
  <si>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</si>
  <si>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</si>
  <si>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</si>
  <si>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</si>
  <si>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</si>
  <si>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</si>
  <si>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</si>
  <si>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</si>
  <si>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</si>
  <si>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</si>
  <si>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</si>
  <si>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</si>
  <si>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</si>
  <si>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</si>
  <si>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</si>
  <si>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</si>
  <si>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</si>
  <si>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</si>
  <si>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</si>
  <si>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</si>
  <si>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</si>
  <si>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</si>
  <si>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</si>
  <si>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</si>
  <si>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</si>
  <si>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</si>
  <si>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</si>
  <si>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</si>
  <si>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</si>
  <si>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</si>
  <si>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</si>
  <si>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</si>
  <si>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</si>
  <si>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</si>
  <si>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</si>
  <si>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</si>
  <si>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</si>
  <si>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</si>
  <si>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</si>
  <si>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</si>
  <si>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</si>
  <si>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</si>
  <si>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</si>
  <si>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</si>
  <si>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</si>
  <si>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</si>
  <si>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</si>
  <si>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</si>
  <si>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</si>
  <si>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</si>
  <si>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</si>
  <si>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</si>
  <si>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</si>
  <si>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</si>
  <si>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</si>
  <si>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</si>
  <si>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</si>
  <si>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</si>
  <si>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</si>
  <si>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</si>
  <si>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</si>
  <si>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</si>
  <si>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</si>
  <si>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</si>
  <si>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</si>
  <si>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</si>
  <si>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</si>
  <si>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</si>
  <si>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>w tym: - rezerwa celowa na wyd. szkół i plac . oświat.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</si>
  <si>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</si>
  <si>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</si>
  <si>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</si>
  <si>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</si>
  <si>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</si>
  <si>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</si>
  <si>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na zadania opiek-wychow zlec.stowarzyszeniom</t>
  </si>
  <si>
    <t xml:space="preserve">               -dotacja  dla powaitów na zadania opiek-wychowawcze</t>
  </si>
  <si>
    <t>dotacja dla powiatu choszczyńskiego na zadania bieżące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</si>
  <si>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</si>
  <si>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</si>
  <si>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</si>
  <si>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</si>
  <si>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</si>
  <si>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</si>
  <si>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</si>
  <si>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</si>
  <si>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</si>
  <si>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</si>
  <si>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 xml:space="preserve">   w tym: dotacja dla miasta Jelenia Góra na działalność                     instruktażowo-szkoleniową  biblioteki powiatowej</t>
  </si>
  <si>
    <t>Plan na 2008 r.</t>
  </si>
  <si>
    <t xml:space="preserve">                  WYDATKI    POWIATU     W   I KWARTALE    2008 ROKU     WEDŁUG      DZIAŁÓW </t>
  </si>
  <si>
    <t xml:space="preserve">Plan na 2008 rok </t>
  </si>
  <si>
    <t>na 31.03.2008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</si>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</sst>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15" applyAlignment="1">
      <alignment/>
    </xf>
    <xf numFmtId="43" fontId="3" fillId="0" borderId="0" xfId="15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169" fontId="2" fillId="0" borderId="5" xfId="15" applyNumberFormat="1" applyFont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9" fontId="3" fillId="0" borderId="5" xfId="15" applyNumberFormat="1" applyFont="1" applyBorder="1" applyAlignment="1">
      <alignment wrapText="1"/>
    </xf>
    <xf numFmtId="169" fontId="2" fillId="0" borderId="5" xfId="15" applyNumberFormat="1" applyFont="1" applyBorder="1" applyAlignment="1">
      <alignment horizontal="center" wrapText="1"/>
    </xf>
    <xf numFmtId="169" fontId="3" fillId="0" borderId="5" xfId="15" applyNumberFormat="1" applyFont="1" applyBorder="1" applyAlignment="1">
      <alignment horizontal="center" wrapText="1"/>
    </xf>
    <xf numFmtId="169" fontId="3" fillId="0" borderId="5" xfId="15" applyNumberFormat="1" applyFont="1" applyBorder="1" applyAlignment="1">
      <alignment horizontal="center" wrapText="1"/>
    </xf>
    <xf numFmtId="169" fontId="7" fillId="0" borderId="5" xfId="15" applyNumberFormat="1" applyFont="1" applyBorder="1" applyAlignment="1">
      <alignment horizontal="center" wrapText="1"/>
    </xf>
    <xf numFmtId="0" fontId="3" fillId="0" borderId="5" xfId="0" applyFont="1" applyBorder="1" applyAlignment="1" quotePrefix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9" fontId="3" fillId="0" borderId="8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horizontal="center" wrapText="1"/>
    </xf>
    <xf numFmtId="169" fontId="3" fillId="0" borderId="8" xfId="15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9" fontId="3" fillId="0" borderId="10" xfId="15" applyNumberFormat="1" applyFont="1" applyBorder="1" applyAlignment="1">
      <alignment wrapText="1"/>
    </xf>
    <xf numFmtId="169" fontId="3" fillId="0" borderId="10" xfId="15" applyNumberFormat="1" applyFont="1" applyBorder="1" applyAlignment="1">
      <alignment horizontal="center" wrapText="1"/>
    </xf>
    <xf numFmtId="169" fontId="3" fillId="0" borderId="10" xfId="15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15" applyNumberFormat="1" applyFont="1" applyBorder="1" applyAlignment="1">
      <alignment wrapText="1"/>
    </xf>
    <xf numFmtId="169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69" fontId="2" fillId="0" borderId="12" xfId="15" applyNumberFormat="1" applyFont="1" applyBorder="1" applyAlignment="1">
      <alignment wrapText="1"/>
    </xf>
    <xf numFmtId="2" fontId="2" fillId="0" borderId="13" xfId="0" applyNumberFormat="1" applyFont="1" applyBorder="1" applyAlignment="1">
      <alignment horizontal="center" wrapText="1"/>
    </xf>
    <xf numFmtId="169" fontId="2" fillId="0" borderId="12" xfId="15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9" fontId="3" fillId="0" borderId="5" xfId="15" applyNumberFormat="1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workbookViewId="0" topLeftCell="A208">
      <selection activeCell="F231" sqref="F231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9" max="10" width="16.00390625" style="0" bestFit="1" customWidth="1"/>
  </cols>
  <sheetData>
    <row r="1" spans="4:7" ht="12.75">
      <c r="D1" s="55"/>
      <c r="E1" s="55"/>
      <c r="F1" s="55"/>
      <c r="G1" s="55"/>
    </row>
    <row r="2" ht="12.75">
      <c r="E2" s="5"/>
    </row>
    <row r="3" ht="12.75">
      <c r="E3" s="5"/>
    </row>
    <row r="4" spans="5:6" ht="12.75">
      <c r="E4" s="56"/>
      <c r="F4" s="56"/>
    </row>
    <row r="5" spans="3:6" ht="14.25">
      <c r="C5" s="60" t="s">
        <v>193</v>
      </c>
      <c r="D5" s="60"/>
      <c r="E5" s="60"/>
      <c r="F5" s="7"/>
    </row>
    <row r="6" spans="3:5" ht="14.25">
      <c r="C6" s="60" t="s">
        <v>181</v>
      </c>
      <c r="D6" s="60"/>
      <c r="E6" s="60"/>
    </row>
    <row r="7" ht="14.25">
      <c r="C7" s="8"/>
    </row>
    <row r="9" ht="13.5" thickBot="1">
      <c r="F9" t="s">
        <v>175</v>
      </c>
    </row>
    <row r="10" spans="1:7" ht="12.75">
      <c r="A10" s="1"/>
      <c r="B10" s="1"/>
      <c r="C10" s="1"/>
      <c r="D10" s="57" t="s">
        <v>192</v>
      </c>
      <c r="E10" s="24" t="s">
        <v>194</v>
      </c>
      <c r="F10" s="1"/>
      <c r="G10" s="57" t="s">
        <v>185</v>
      </c>
    </row>
    <row r="11" spans="1:7" ht="12.75">
      <c r="A11" s="2" t="s">
        <v>0</v>
      </c>
      <c r="B11" s="2" t="s">
        <v>1</v>
      </c>
      <c r="C11" s="2" t="s">
        <v>2</v>
      </c>
      <c r="D11" s="58"/>
      <c r="E11" s="2" t="s">
        <v>183</v>
      </c>
      <c r="F11" s="2" t="s">
        <v>184</v>
      </c>
      <c r="G11" s="58"/>
    </row>
    <row r="12" spans="1:7" ht="13.5" thickBot="1">
      <c r="A12" s="3"/>
      <c r="B12" s="3"/>
      <c r="C12" s="3"/>
      <c r="D12" s="59"/>
      <c r="E12" s="3"/>
      <c r="F12" s="4" t="s">
        <v>195</v>
      </c>
      <c r="G12" s="59"/>
    </row>
    <row r="13" spans="1:7" ht="13.5" thickBot="1">
      <c r="A13" s="6" t="s">
        <v>3</v>
      </c>
      <c r="B13" s="6" t="s">
        <v>4</v>
      </c>
      <c r="C13" s="6" t="s">
        <v>5</v>
      </c>
      <c r="D13" s="6">
        <v>4</v>
      </c>
      <c r="E13" s="6">
        <v>5</v>
      </c>
      <c r="F13" s="6">
        <v>6</v>
      </c>
      <c r="G13" s="6">
        <v>7</v>
      </c>
    </row>
    <row r="14" spans="1:7" ht="15.75">
      <c r="A14" s="46" t="s">
        <v>6</v>
      </c>
      <c r="B14" s="47"/>
      <c r="C14" s="48" t="s">
        <v>7</v>
      </c>
      <c r="D14" s="49">
        <f>D15</f>
        <v>10000</v>
      </c>
      <c r="E14" s="49">
        <f>E15</f>
        <v>10000</v>
      </c>
      <c r="F14" s="51">
        <v>0</v>
      </c>
      <c r="G14" s="50">
        <f>F14/E14*100</f>
        <v>0</v>
      </c>
    </row>
    <row r="15" spans="1:7" ht="15.75">
      <c r="A15" s="26"/>
      <c r="B15" s="16" t="s">
        <v>8</v>
      </c>
      <c r="C15" s="17" t="s">
        <v>9</v>
      </c>
      <c r="D15" s="18">
        <f>D16</f>
        <v>10000</v>
      </c>
      <c r="E15" s="18">
        <f>E16</f>
        <v>10000</v>
      </c>
      <c r="F15" s="20">
        <v>0</v>
      </c>
      <c r="G15" s="50">
        <f aca="true" t="shared" si="0" ref="G15:G78">F15/E15*100</f>
        <v>0</v>
      </c>
    </row>
    <row r="16" spans="1:7" ht="15.75">
      <c r="A16" s="26"/>
      <c r="B16" s="16"/>
      <c r="C16" s="17" t="s">
        <v>10</v>
      </c>
      <c r="D16" s="18">
        <v>10000</v>
      </c>
      <c r="E16" s="18">
        <v>10000</v>
      </c>
      <c r="F16" s="20">
        <v>0</v>
      </c>
      <c r="G16" s="50">
        <f t="shared" si="0"/>
        <v>0</v>
      </c>
    </row>
    <row r="17" spans="1:7" ht="17.25" customHeight="1">
      <c r="A17" s="25" t="s">
        <v>12</v>
      </c>
      <c r="B17" s="13"/>
      <c r="C17" s="14" t="s">
        <v>13</v>
      </c>
      <c r="D17" s="15">
        <f>D18+D20</f>
        <v>140959</v>
      </c>
      <c r="E17" s="15">
        <f>E18+E20</f>
        <v>143664</v>
      </c>
      <c r="F17" s="19">
        <f>F18+F20</f>
        <v>28676</v>
      </c>
      <c r="G17" s="50">
        <f t="shared" si="0"/>
        <v>19.96046330326317</v>
      </c>
    </row>
    <row r="18" spans="1:7" ht="15.75">
      <c r="A18" s="26"/>
      <c r="B18" s="16" t="s">
        <v>14</v>
      </c>
      <c r="C18" s="17" t="s">
        <v>15</v>
      </c>
      <c r="D18" s="18">
        <f>D19</f>
        <v>108215</v>
      </c>
      <c r="E18" s="18">
        <f>E19</f>
        <v>110920</v>
      </c>
      <c r="F18" s="20">
        <f>F19</f>
        <v>27054</v>
      </c>
      <c r="G18" s="50">
        <f t="shared" si="0"/>
        <v>24.390551749008292</v>
      </c>
    </row>
    <row r="19" spans="1:7" ht="15.75">
      <c r="A19" s="26"/>
      <c r="B19" s="16"/>
      <c r="C19" s="17" t="s">
        <v>16</v>
      </c>
      <c r="D19" s="18">
        <v>108215</v>
      </c>
      <c r="E19" s="18">
        <v>110920</v>
      </c>
      <c r="F19" s="20">
        <v>27054</v>
      </c>
      <c r="G19" s="50">
        <f t="shared" si="0"/>
        <v>24.390551749008292</v>
      </c>
    </row>
    <row r="20" spans="1:7" ht="15.75">
      <c r="A20" s="26"/>
      <c r="B20" s="16" t="s">
        <v>17</v>
      </c>
      <c r="C20" s="17" t="s">
        <v>18</v>
      </c>
      <c r="D20" s="18">
        <f>D21</f>
        <v>32744</v>
      </c>
      <c r="E20" s="18">
        <f>E21</f>
        <v>32744</v>
      </c>
      <c r="F20" s="20">
        <f>F21</f>
        <v>1622</v>
      </c>
      <c r="G20" s="50">
        <f t="shared" si="0"/>
        <v>4.953579281700464</v>
      </c>
    </row>
    <row r="21" spans="1:7" ht="15.75">
      <c r="A21" s="26"/>
      <c r="B21" s="16"/>
      <c r="C21" s="17" t="s">
        <v>16</v>
      </c>
      <c r="D21" s="18">
        <v>32744</v>
      </c>
      <c r="E21" s="18">
        <v>32744</v>
      </c>
      <c r="F21" s="20">
        <v>1622</v>
      </c>
      <c r="G21" s="50">
        <f t="shared" si="0"/>
        <v>4.953579281700464</v>
      </c>
    </row>
    <row r="22" spans="1:7" ht="15.75">
      <c r="A22" s="25" t="s">
        <v>19</v>
      </c>
      <c r="B22" s="13"/>
      <c r="C22" s="14" t="s">
        <v>20</v>
      </c>
      <c r="D22" s="15">
        <f>D23</f>
        <v>1000</v>
      </c>
      <c r="E22" s="15">
        <f>E23</f>
        <v>1000</v>
      </c>
      <c r="F22" s="19">
        <v>0</v>
      </c>
      <c r="G22" s="50">
        <f t="shared" si="0"/>
        <v>0</v>
      </c>
    </row>
    <row r="23" spans="1:7" ht="15.75">
      <c r="A23" s="26"/>
      <c r="B23" s="16" t="s">
        <v>21</v>
      </c>
      <c r="C23" s="17" t="s">
        <v>11</v>
      </c>
      <c r="D23" s="18">
        <f>D24</f>
        <v>1000</v>
      </c>
      <c r="E23" s="18">
        <f>E24</f>
        <v>1000</v>
      </c>
      <c r="F23" s="20">
        <v>0</v>
      </c>
      <c r="G23" s="50">
        <f t="shared" si="0"/>
        <v>0</v>
      </c>
    </row>
    <row r="24" spans="1:7" ht="15.75">
      <c r="A24" s="26"/>
      <c r="B24" s="16"/>
      <c r="C24" s="17" t="s">
        <v>16</v>
      </c>
      <c r="D24" s="18">
        <v>1000</v>
      </c>
      <c r="E24" s="18">
        <v>1000</v>
      </c>
      <c r="F24" s="20">
        <v>0</v>
      </c>
      <c r="G24" s="50">
        <f t="shared" si="0"/>
        <v>0</v>
      </c>
    </row>
    <row r="25" spans="1:7" ht="15.75">
      <c r="A25" s="25" t="s">
        <v>22</v>
      </c>
      <c r="B25" s="13"/>
      <c r="C25" s="14" t="s">
        <v>23</v>
      </c>
      <c r="D25" s="15">
        <f>D26</f>
        <v>4727970</v>
      </c>
      <c r="E25" s="15">
        <f>E26+E30</f>
        <v>5877970</v>
      </c>
      <c r="F25" s="19">
        <f>F26</f>
        <v>685233</v>
      </c>
      <c r="G25" s="50">
        <f t="shared" si="0"/>
        <v>11.657647112863796</v>
      </c>
    </row>
    <row r="26" spans="1:7" ht="15.75">
      <c r="A26" s="26"/>
      <c r="B26" s="16" t="s">
        <v>24</v>
      </c>
      <c r="C26" s="17" t="s">
        <v>25</v>
      </c>
      <c r="D26" s="18">
        <f>D27+D29</f>
        <v>4727970</v>
      </c>
      <c r="E26" s="18">
        <f>E27+E29</f>
        <v>4727970</v>
      </c>
      <c r="F26" s="20">
        <f>F27+F29</f>
        <v>685233</v>
      </c>
      <c r="G26" s="50">
        <f t="shared" si="0"/>
        <v>14.493175718120039</v>
      </c>
    </row>
    <row r="27" spans="1:7" ht="15.75">
      <c r="A27" s="26"/>
      <c r="B27" s="16"/>
      <c r="C27" s="17" t="s">
        <v>16</v>
      </c>
      <c r="D27" s="18">
        <v>1663850</v>
      </c>
      <c r="E27" s="18">
        <v>1663850</v>
      </c>
      <c r="F27" s="20">
        <v>682594</v>
      </c>
      <c r="G27" s="50">
        <f t="shared" si="0"/>
        <v>41.02497220302311</v>
      </c>
    </row>
    <row r="28" spans="1:7" ht="15.75">
      <c r="A28" s="26"/>
      <c r="B28" s="16"/>
      <c r="C28" s="17" t="s">
        <v>26</v>
      </c>
      <c r="D28" s="18">
        <v>358250</v>
      </c>
      <c r="E28" s="18">
        <v>413991</v>
      </c>
      <c r="F28" s="20">
        <v>91412</v>
      </c>
      <c r="G28" s="50">
        <f t="shared" si="0"/>
        <v>22.080673251350873</v>
      </c>
    </row>
    <row r="29" spans="1:7" ht="15.75">
      <c r="A29" s="26"/>
      <c r="B29" s="16"/>
      <c r="C29" s="17" t="s">
        <v>27</v>
      </c>
      <c r="D29" s="20">
        <v>3064120</v>
      </c>
      <c r="E29" s="20">
        <v>3064120</v>
      </c>
      <c r="F29" s="20">
        <v>2639</v>
      </c>
      <c r="G29" s="50">
        <f t="shared" si="0"/>
        <v>0.08612586974400481</v>
      </c>
    </row>
    <row r="30" spans="1:7" ht="15.75">
      <c r="A30" s="26"/>
      <c r="B30" s="16">
        <v>60078</v>
      </c>
      <c r="C30" s="17" t="s">
        <v>190</v>
      </c>
      <c r="D30" s="18">
        <v>0</v>
      </c>
      <c r="E30" s="20">
        <f>E31</f>
        <v>1150000</v>
      </c>
      <c r="F30" s="21">
        <v>0</v>
      </c>
      <c r="G30" s="50">
        <f t="shared" si="0"/>
        <v>0</v>
      </c>
    </row>
    <row r="31" spans="1:7" ht="16.5" thickBot="1">
      <c r="A31" s="29"/>
      <c r="B31" s="30"/>
      <c r="C31" s="31" t="s">
        <v>16</v>
      </c>
      <c r="D31" s="33">
        <v>0</v>
      </c>
      <c r="E31" s="33">
        <v>1150000</v>
      </c>
      <c r="F31" s="34">
        <v>0</v>
      </c>
      <c r="G31" s="50">
        <f t="shared" si="0"/>
        <v>0</v>
      </c>
    </row>
    <row r="32" spans="1:7" ht="15.75">
      <c r="A32" s="41" t="s">
        <v>29</v>
      </c>
      <c r="B32" s="42"/>
      <c r="C32" s="43" t="s">
        <v>30</v>
      </c>
      <c r="D32" s="44">
        <f aca="true" t="shared" si="1" ref="D32:F33">D33</f>
        <v>65000</v>
      </c>
      <c r="E32" s="44">
        <f t="shared" si="1"/>
        <v>65000</v>
      </c>
      <c r="F32" s="45">
        <f t="shared" si="1"/>
        <v>8311</v>
      </c>
      <c r="G32" s="50">
        <f t="shared" si="0"/>
        <v>12.786153846153848</v>
      </c>
    </row>
    <row r="33" spans="1:7" ht="15.75">
      <c r="A33" s="26"/>
      <c r="B33" s="16" t="s">
        <v>31</v>
      </c>
      <c r="C33" s="17" t="s">
        <v>32</v>
      </c>
      <c r="D33" s="18">
        <f t="shared" si="1"/>
        <v>65000</v>
      </c>
      <c r="E33" s="18">
        <f t="shared" si="1"/>
        <v>65000</v>
      </c>
      <c r="F33" s="20">
        <f t="shared" si="1"/>
        <v>8311</v>
      </c>
      <c r="G33" s="50">
        <f t="shared" si="0"/>
        <v>12.786153846153848</v>
      </c>
    </row>
    <row r="34" spans="1:7" ht="15.75">
      <c r="A34" s="26"/>
      <c r="B34" s="16"/>
      <c r="C34" s="17" t="s">
        <v>16</v>
      </c>
      <c r="D34" s="18">
        <v>65000</v>
      </c>
      <c r="E34" s="18">
        <v>65000</v>
      </c>
      <c r="F34" s="20">
        <v>8311</v>
      </c>
      <c r="G34" s="50">
        <f t="shared" si="0"/>
        <v>12.786153846153848</v>
      </c>
    </row>
    <row r="35" spans="1:7" ht="15.75">
      <c r="A35" s="26"/>
      <c r="B35" s="16"/>
      <c r="C35" s="17" t="s">
        <v>26</v>
      </c>
      <c r="D35" s="18">
        <v>0</v>
      </c>
      <c r="E35" s="18">
        <v>0</v>
      </c>
      <c r="F35" s="21">
        <v>0</v>
      </c>
      <c r="G35" s="50">
        <v>0</v>
      </c>
    </row>
    <row r="36" spans="1:7" ht="15.75">
      <c r="A36" s="25" t="s">
        <v>33</v>
      </c>
      <c r="B36" s="13"/>
      <c r="C36" s="14" t="s">
        <v>34</v>
      </c>
      <c r="D36" s="15">
        <f>D37</f>
        <v>180000</v>
      </c>
      <c r="E36" s="15">
        <f>E37</f>
        <v>205373</v>
      </c>
      <c r="F36" s="19">
        <f>F37</f>
        <v>115243</v>
      </c>
      <c r="G36" s="50">
        <f t="shared" si="0"/>
        <v>56.113997458283215</v>
      </c>
    </row>
    <row r="37" spans="1:7" ht="15.75">
      <c r="A37" s="26"/>
      <c r="B37" s="16" t="s">
        <v>35</v>
      </c>
      <c r="C37" s="17" t="s">
        <v>36</v>
      </c>
      <c r="D37" s="18">
        <v>180000</v>
      </c>
      <c r="E37" s="18">
        <f>E38</f>
        <v>205373</v>
      </c>
      <c r="F37" s="21">
        <f>F38</f>
        <v>115243</v>
      </c>
      <c r="G37" s="50">
        <f t="shared" si="0"/>
        <v>56.113997458283215</v>
      </c>
    </row>
    <row r="38" spans="1:7" ht="15.75">
      <c r="A38" s="26"/>
      <c r="B38" s="16"/>
      <c r="C38" s="17" t="s">
        <v>16</v>
      </c>
      <c r="D38" s="18">
        <v>180000</v>
      </c>
      <c r="E38" s="18">
        <v>205373</v>
      </c>
      <c r="F38" s="21">
        <v>115243</v>
      </c>
      <c r="G38" s="50">
        <f t="shared" si="0"/>
        <v>56.113997458283215</v>
      </c>
    </row>
    <row r="39" spans="1:7" ht="15.75">
      <c r="A39" s="26"/>
      <c r="B39" s="16"/>
      <c r="C39" s="17" t="s">
        <v>26</v>
      </c>
      <c r="D39" s="18">
        <v>0</v>
      </c>
      <c r="E39" s="18">
        <v>0</v>
      </c>
      <c r="F39" s="21">
        <v>0</v>
      </c>
      <c r="G39" s="50">
        <v>0</v>
      </c>
    </row>
    <row r="40" spans="1:7" ht="15.75">
      <c r="A40" s="26"/>
      <c r="B40" s="16"/>
      <c r="C40" s="17" t="s">
        <v>28</v>
      </c>
      <c r="D40" s="18">
        <v>0</v>
      </c>
      <c r="E40" s="18">
        <v>0</v>
      </c>
      <c r="F40" s="22">
        <v>0</v>
      </c>
      <c r="G40" s="50">
        <v>0</v>
      </c>
    </row>
    <row r="41" spans="1:7" ht="15.75">
      <c r="A41" s="25" t="s">
        <v>37</v>
      </c>
      <c r="B41" s="13"/>
      <c r="C41" s="14" t="s">
        <v>38</v>
      </c>
      <c r="D41" s="15">
        <f>D42+D44+D46+D48</f>
        <v>483830</v>
      </c>
      <c r="E41" s="15">
        <f>E42+E44+E46+E48</f>
        <v>513830</v>
      </c>
      <c r="F41" s="19">
        <f>F42+F44+F46+F48</f>
        <v>137143</v>
      </c>
      <c r="G41" s="50">
        <f t="shared" si="0"/>
        <v>26.690345055757742</v>
      </c>
    </row>
    <row r="42" spans="1:7" ht="15.75">
      <c r="A42" s="25"/>
      <c r="B42" s="16">
        <v>71012</v>
      </c>
      <c r="C42" s="17" t="s">
        <v>174</v>
      </c>
      <c r="D42" s="18">
        <f>D43</f>
        <v>90000</v>
      </c>
      <c r="E42" s="20">
        <f>E43</f>
        <v>120000</v>
      </c>
      <c r="F42" s="20">
        <f>F43</f>
        <v>22500</v>
      </c>
      <c r="G42" s="50">
        <f t="shared" si="0"/>
        <v>18.75</v>
      </c>
    </row>
    <row r="43" spans="1:7" ht="15.75">
      <c r="A43" s="25"/>
      <c r="B43" s="13"/>
      <c r="C43" s="17" t="s">
        <v>16</v>
      </c>
      <c r="D43" s="18">
        <v>90000</v>
      </c>
      <c r="E43" s="20">
        <v>120000</v>
      </c>
      <c r="F43" s="20">
        <v>22500</v>
      </c>
      <c r="G43" s="50">
        <f t="shared" si="0"/>
        <v>18.75</v>
      </c>
    </row>
    <row r="44" spans="1:7" ht="15.75">
      <c r="A44" s="26"/>
      <c r="B44" s="16" t="s">
        <v>39</v>
      </c>
      <c r="C44" s="17" t="s">
        <v>40</v>
      </c>
      <c r="D44" s="18">
        <f>D45</f>
        <v>25000</v>
      </c>
      <c r="E44" s="18">
        <f>E45</f>
        <v>25000</v>
      </c>
      <c r="F44" s="20">
        <f>F45</f>
        <v>6250</v>
      </c>
      <c r="G44" s="50">
        <f t="shared" si="0"/>
        <v>25</v>
      </c>
    </row>
    <row r="45" spans="1:7" ht="15.75">
      <c r="A45" s="26"/>
      <c r="B45" s="16"/>
      <c r="C45" s="17" t="s">
        <v>16</v>
      </c>
      <c r="D45" s="18">
        <v>25000</v>
      </c>
      <c r="E45" s="18">
        <v>25000</v>
      </c>
      <c r="F45" s="20">
        <v>6250</v>
      </c>
      <c r="G45" s="50">
        <f t="shared" si="0"/>
        <v>25</v>
      </c>
    </row>
    <row r="46" spans="1:7" ht="15.75">
      <c r="A46" s="26"/>
      <c r="B46" s="16" t="s">
        <v>41</v>
      </c>
      <c r="C46" s="17" t="s">
        <v>42</v>
      </c>
      <c r="D46" s="18">
        <f>D47</f>
        <v>13980</v>
      </c>
      <c r="E46" s="18">
        <f>E47</f>
        <v>13980</v>
      </c>
      <c r="F46" s="20">
        <v>0</v>
      </c>
      <c r="G46" s="50">
        <f t="shared" si="0"/>
        <v>0</v>
      </c>
    </row>
    <row r="47" spans="1:7" ht="15.75">
      <c r="A47" s="26"/>
      <c r="B47" s="16"/>
      <c r="C47" s="17" t="s">
        <v>16</v>
      </c>
      <c r="D47" s="18">
        <v>13980</v>
      </c>
      <c r="E47" s="18">
        <v>13980</v>
      </c>
      <c r="F47" s="20">
        <v>0</v>
      </c>
      <c r="G47" s="50">
        <f t="shared" si="0"/>
        <v>0</v>
      </c>
    </row>
    <row r="48" spans="1:7" ht="15.75">
      <c r="A48" s="26"/>
      <c r="B48" s="16" t="s">
        <v>43</v>
      </c>
      <c r="C48" s="17" t="s">
        <v>44</v>
      </c>
      <c r="D48" s="18">
        <f>D49+D51</f>
        <v>354850</v>
      </c>
      <c r="E48" s="18">
        <f>E49+E51</f>
        <v>354850</v>
      </c>
      <c r="F48" s="20">
        <f>F49+F51</f>
        <v>108393</v>
      </c>
      <c r="G48" s="50">
        <f t="shared" si="0"/>
        <v>30.54614625898267</v>
      </c>
    </row>
    <row r="49" spans="1:7" ht="15.75">
      <c r="A49" s="26"/>
      <c r="B49" s="16"/>
      <c r="C49" s="17" t="s">
        <v>45</v>
      </c>
      <c r="D49" s="18">
        <v>304850</v>
      </c>
      <c r="E49" s="18">
        <v>304850</v>
      </c>
      <c r="F49" s="20">
        <v>59383</v>
      </c>
      <c r="G49" s="50">
        <f t="shared" si="0"/>
        <v>19.47941610628178</v>
      </c>
    </row>
    <row r="50" spans="1:7" ht="15.75">
      <c r="A50" s="26"/>
      <c r="B50" s="16"/>
      <c r="C50" s="17" t="s">
        <v>46</v>
      </c>
      <c r="D50" s="18">
        <v>230000</v>
      </c>
      <c r="E50" s="18">
        <v>230000</v>
      </c>
      <c r="F50" s="20">
        <v>49302</v>
      </c>
      <c r="G50" s="50">
        <f t="shared" si="0"/>
        <v>21.435652173913045</v>
      </c>
    </row>
    <row r="51" spans="1:7" ht="15.75">
      <c r="A51" s="26"/>
      <c r="B51" s="16"/>
      <c r="C51" s="17" t="s">
        <v>28</v>
      </c>
      <c r="D51" s="18">
        <v>50000</v>
      </c>
      <c r="E51" s="18">
        <v>50000</v>
      </c>
      <c r="F51" s="21">
        <v>49010</v>
      </c>
      <c r="G51" s="50">
        <f t="shared" si="0"/>
        <v>98.02</v>
      </c>
    </row>
    <row r="52" spans="1:7" ht="15.75">
      <c r="A52" s="25" t="s">
        <v>47</v>
      </c>
      <c r="B52" s="13"/>
      <c r="C52" s="14" t="s">
        <v>48</v>
      </c>
      <c r="D52" s="15">
        <f>D53+D56+D59+D66+D69</f>
        <v>7274720</v>
      </c>
      <c r="E52" s="15">
        <f>E53+E56+E59+E63+E66+E69</f>
        <v>7365920</v>
      </c>
      <c r="F52" s="19">
        <f>F53+F56+F59+F63+F66+F69</f>
        <v>1585674</v>
      </c>
      <c r="G52" s="50">
        <f t="shared" si="0"/>
        <v>21.52716836457632</v>
      </c>
    </row>
    <row r="53" spans="1:7" ht="15.75">
      <c r="A53" s="26"/>
      <c r="B53" s="16" t="s">
        <v>49</v>
      </c>
      <c r="C53" s="17" t="s">
        <v>50</v>
      </c>
      <c r="D53" s="18">
        <f>D54</f>
        <v>438820</v>
      </c>
      <c r="E53" s="18">
        <f>E54</f>
        <v>438935</v>
      </c>
      <c r="F53" s="20">
        <f>F54</f>
        <v>102073</v>
      </c>
      <c r="G53" s="50">
        <f t="shared" si="0"/>
        <v>23.254696025607437</v>
      </c>
    </row>
    <row r="54" spans="1:7" ht="15.75">
      <c r="A54" s="26"/>
      <c r="B54" s="16"/>
      <c r="C54" s="17" t="s">
        <v>51</v>
      </c>
      <c r="D54" s="18">
        <v>438820</v>
      </c>
      <c r="E54" s="18">
        <v>438935</v>
      </c>
      <c r="F54" s="20">
        <v>102073</v>
      </c>
      <c r="G54" s="50">
        <f t="shared" si="0"/>
        <v>23.254696025607437</v>
      </c>
    </row>
    <row r="55" spans="1:7" ht="15.75">
      <c r="A55" s="26"/>
      <c r="B55" s="16"/>
      <c r="C55" s="17" t="s">
        <v>52</v>
      </c>
      <c r="D55" s="18">
        <v>381750</v>
      </c>
      <c r="E55" s="18">
        <v>382711</v>
      </c>
      <c r="F55" s="20">
        <v>86037</v>
      </c>
      <c r="G55" s="50">
        <f t="shared" si="0"/>
        <v>22.480932087136246</v>
      </c>
    </row>
    <row r="56" spans="1:7" ht="15.75">
      <c r="A56" s="26"/>
      <c r="B56" s="16" t="s">
        <v>53</v>
      </c>
      <c r="C56" s="17" t="s">
        <v>54</v>
      </c>
      <c r="D56" s="18">
        <f>D57</f>
        <v>344000</v>
      </c>
      <c r="E56" s="18">
        <f>E57</f>
        <v>344000</v>
      </c>
      <c r="F56" s="20">
        <f>F57</f>
        <v>73770</v>
      </c>
      <c r="G56" s="50">
        <f t="shared" si="0"/>
        <v>21.444767441860467</v>
      </c>
    </row>
    <row r="57" spans="1:7" ht="15.75">
      <c r="A57" s="26"/>
      <c r="B57" s="16"/>
      <c r="C57" s="17" t="s">
        <v>16</v>
      </c>
      <c r="D57" s="18">
        <v>344000</v>
      </c>
      <c r="E57" s="18">
        <v>344000</v>
      </c>
      <c r="F57" s="20">
        <v>73770</v>
      </c>
      <c r="G57" s="50">
        <f t="shared" si="0"/>
        <v>21.444767441860467</v>
      </c>
    </row>
    <row r="58" spans="1:7" ht="15.75">
      <c r="A58" s="26"/>
      <c r="B58" s="16"/>
      <c r="C58" s="17" t="s">
        <v>55</v>
      </c>
      <c r="D58" s="18">
        <v>315000</v>
      </c>
      <c r="E58" s="18">
        <v>315000</v>
      </c>
      <c r="F58" s="20">
        <v>69102</v>
      </c>
      <c r="G58" s="50">
        <f t="shared" si="0"/>
        <v>21.93714285714286</v>
      </c>
    </row>
    <row r="59" spans="1:7" ht="15.75">
      <c r="A59" s="26"/>
      <c r="B59" s="16" t="s">
        <v>56</v>
      </c>
      <c r="C59" s="17" t="s">
        <v>57</v>
      </c>
      <c r="D59" s="18">
        <f>D60</f>
        <v>6369900</v>
      </c>
      <c r="E59" s="18">
        <f>E60</f>
        <v>6400665</v>
      </c>
      <c r="F59" s="20">
        <f>F60</f>
        <v>1359094</v>
      </c>
      <c r="G59" s="50">
        <f t="shared" si="0"/>
        <v>21.233637442359505</v>
      </c>
    </row>
    <row r="60" spans="1:7" ht="16.5" thickBot="1">
      <c r="A60" s="29"/>
      <c r="B60" s="30"/>
      <c r="C60" s="31" t="s">
        <v>16</v>
      </c>
      <c r="D60" s="32">
        <v>6369900</v>
      </c>
      <c r="E60" s="32">
        <v>6400665</v>
      </c>
      <c r="F60" s="33">
        <v>1359094</v>
      </c>
      <c r="G60" s="50">
        <f t="shared" si="0"/>
        <v>21.233637442359505</v>
      </c>
    </row>
    <row r="61" spans="1:7" ht="15.75">
      <c r="A61" s="35"/>
      <c r="B61" s="36"/>
      <c r="C61" s="37" t="s">
        <v>26</v>
      </c>
      <c r="D61" s="38">
        <v>4632500</v>
      </c>
      <c r="E61" s="38">
        <v>4653834</v>
      </c>
      <c r="F61" s="39">
        <v>1007270</v>
      </c>
      <c r="G61" s="50">
        <f t="shared" si="0"/>
        <v>21.643874706317416</v>
      </c>
    </row>
    <row r="62" spans="1:7" ht="15.75">
      <c r="A62" s="26"/>
      <c r="B62" s="16"/>
      <c r="C62" s="17" t="s">
        <v>27</v>
      </c>
      <c r="D62" s="18">
        <v>0</v>
      </c>
      <c r="E62" s="18">
        <v>0</v>
      </c>
      <c r="F62" s="20"/>
      <c r="G62" s="50">
        <v>0</v>
      </c>
    </row>
    <row r="63" spans="1:7" ht="15.75">
      <c r="A63" s="26"/>
      <c r="B63" s="16">
        <v>75045</v>
      </c>
      <c r="C63" s="17" t="s">
        <v>198</v>
      </c>
      <c r="D63" s="18">
        <v>0</v>
      </c>
      <c r="E63" s="18">
        <f>E64</f>
        <v>53000</v>
      </c>
      <c r="F63" s="20">
        <f>F64</f>
        <v>14449</v>
      </c>
      <c r="G63" s="50">
        <f t="shared" si="0"/>
        <v>27.262264150943395</v>
      </c>
    </row>
    <row r="64" spans="1:7" ht="16.5" thickBot="1">
      <c r="A64" s="26"/>
      <c r="B64" s="16"/>
      <c r="C64" s="31" t="s">
        <v>16</v>
      </c>
      <c r="D64" s="18">
        <v>0</v>
      </c>
      <c r="E64" s="18">
        <v>53000</v>
      </c>
      <c r="F64" s="20">
        <v>14449</v>
      </c>
      <c r="G64" s="50">
        <f t="shared" si="0"/>
        <v>27.262264150943395</v>
      </c>
    </row>
    <row r="65" spans="1:7" ht="15.75">
      <c r="A65" s="26"/>
      <c r="B65" s="16"/>
      <c r="C65" s="37" t="s">
        <v>26</v>
      </c>
      <c r="D65" s="18">
        <v>0</v>
      </c>
      <c r="E65" s="18">
        <v>13881</v>
      </c>
      <c r="F65" s="20">
        <v>5159</v>
      </c>
      <c r="G65" s="50">
        <f t="shared" si="0"/>
        <v>37.16591023701463</v>
      </c>
    </row>
    <row r="66" spans="1:10" ht="15.75">
      <c r="A66" s="26"/>
      <c r="B66" s="16">
        <v>75075</v>
      </c>
      <c r="C66" s="17" t="s">
        <v>59</v>
      </c>
      <c r="D66" s="18">
        <f>D67</f>
        <v>50000</v>
      </c>
      <c r="E66" s="18">
        <f>E67</f>
        <v>50000</v>
      </c>
      <c r="F66" s="20">
        <f>F67</f>
        <v>16365</v>
      </c>
      <c r="G66" s="50">
        <f t="shared" si="0"/>
        <v>32.73</v>
      </c>
      <c r="I66" s="10"/>
      <c r="J66" s="10">
        <v>262938</v>
      </c>
    </row>
    <row r="67" spans="1:10" ht="15.75">
      <c r="A67" s="26"/>
      <c r="B67" s="16"/>
      <c r="C67" s="17" t="s">
        <v>58</v>
      </c>
      <c r="D67" s="18">
        <v>50000</v>
      </c>
      <c r="E67" s="18">
        <v>50000</v>
      </c>
      <c r="F67" s="20">
        <v>16365</v>
      </c>
      <c r="G67" s="50">
        <f t="shared" si="0"/>
        <v>32.73</v>
      </c>
      <c r="I67" s="10"/>
      <c r="J67" s="10">
        <v>14086</v>
      </c>
    </row>
    <row r="68" spans="1:10" ht="15.75">
      <c r="A68" s="26"/>
      <c r="B68" s="16"/>
      <c r="C68" s="17" t="s">
        <v>201</v>
      </c>
      <c r="D68" s="18">
        <v>20000</v>
      </c>
      <c r="E68" s="18">
        <v>18000</v>
      </c>
      <c r="F68" s="20">
        <v>0</v>
      </c>
      <c r="G68" s="50">
        <f t="shared" si="0"/>
        <v>0</v>
      </c>
      <c r="I68" s="10"/>
      <c r="J68" s="10"/>
    </row>
    <row r="69" spans="1:10" ht="15.75">
      <c r="A69" s="26"/>
      <c r="B69" s="16" t="s">
        <v>60</v>
      </c>
      <c r="C69" s="17" t="s">
        <v>11</v>
      </c>
      <c r="D69" s="18">
        <f>D70</f>
        <v>72000</v>
      </c>
      <c r="E69" s="18">
        <f>E70</f>
        <v>79320</v>
      </c>
      <c r="F69" s="21">
        <f>F70</f>
        <v>19923</v>
      </c>
      <c r="G69" s="50">
        <f t="shared" si="0"/>
        <v>25.11724659606657</v>
      </c>
      <c r="I69" s="10"/>
      <c r="J69" s="10">
        <v>4805</v>
      </c>
    </row>
    <row r="70" spans="1:10" ht="15.75">
      <c r="A70" s="26"/>
      <c r="B70" s="16"/>
      <c r="C70" s="17" t="s">
        <v>16</v>
      </c>
      <c r="D70" s="18">
        <v>72000</v>
      </c>
      <c r="E70" s="18">
        <v>79320</v>
      </c>
      <c r="F70" s="21">
        <v>19923</v>
      </c>
      <c r="G70" s="50">
        <f t="shared" si="0"/>
        <v>25.11724659606657</v>
      </c>
      <c r="I70" s="10"/>
      <c r="J70" s="10">
        <v>111564</v>
      </c>
    </row>
    <row r="71" spans="1:10" ht="15.75">
      <c r="A71" s="25" t="s">
        <v>61</v>
      </c>
      <c r="B71" s="13"/>
      <c r="C71" s="14" t="s">
        <v>62</v>
      </c>
      <c r="D71" s="19">
        <f>D72</f>
        <v>900</v>
      </c>
      <c r="E71" s="15">
        <f>E72</f>
        <v>900</v>
      </c>
      <c r="F71" s="19">
        <v>0</v>
      </c>
      <c r="G71" s="50">
        <f t="shared" si="0"/>
        <v>0</v>
      </c>
      <c r="I71" s="10"/>
      <c r="J71" s="10">
        <v>258316</v>
      </c>
    </row>
    <row r="72" spans="1:10" ht="15.75">
      <c r="A72" s="25"/>
      <c r="B72" s="16" t="s">
        <v>63</v>
      </c>
      <c r="C72" s="17" t="s">
        <v>64</v>
      </c>
      <c r="D72" s="20">
        <f>D73</f>
        <v>900</v>
      </c>
      <c r="E72" s="18">
        <f>E73</f>
        <v>900</v>
      </c>
      <c r="F72" s="20">
        <v>0</v>
      </c>
      <c r="G72" s="50">
        <f t="shared" si="0"/>
        <v>0</v>
      </c>
      <c r="I72" s="10"/>
      <c r="J72" s="10">
        <v>3184364</v>
      </c>
    </row>
    <row r="73" spans="1:10" ht="15.75">
      <c r="A73" s="25"/>
      <c r="B73" s="13"/>
      <c r="C73" s="17" t="s">
        <v>58</v>
      </c>
      <c r="D73" s="20">
        <v>900</v>
      </c>
      <c r="E73" s="18">
        <v>900</v>
      </c>
      <c r="F73" s="20">
        <v>0</v>
      </c>
      <c r="G73" s="50">
        <f t="shared" si="0"/>
        <v>0</v>
      </c>
      <c r="I73" s="11"/>
      <c r="J73" s="11">
        <v>240956</v>
      </c>
    </row>
    <row r="74" spans="1:10" ht="16.5" customHeight="1">
      <c r="A74" s="25" t="s">
        <v>65</v>
      </c>
      <c r="B74" s="13"/>
      <c r="C74" s="14" t="s">
        <v>66</v>
      </c>
      <c r="D74" s="15">
        <f>D75+D77+D80</f>
        <v>18000</v>
      </c>
      <c r="E74" s="15">
        <f>E75+E77+E80</f>
        <v>19000</v>
      </c>
      <c r="F74" s="19">
        <f>F77</f>
        <v>1754</v>
      </c>
      <c r="G74" s="50">
        <f t="shared" si="0"/>
        <v>9.23157894736842</v>
      </c>
      <c r="I74" s="10"/>
      <c r="J74" s="10">
        <v>1836188</v>
      </c>
    </row>
    <row r="75" spans="1:10" ht="16.5" customHeight="1">
      <c r="A75" s="25"/>
      <c r="B75" s="52">
        <v>75414</v>
      </c>
      <c r="C75" s="53" t="s">
        <v>199</v>
      </c>
      <c r="D75" s="54">
        <v>1000</v>
      </c>
      <c r="E75" s="54">
        <f>E76</f>
        <v>1000</v>
      </c>
      <c r="F75" s="21">
        <v>0</v>
      </c>
      <c r="G75" s="50">
        <f t="shared" si="0"/>
        <v>0</v>
      </c>
      <c r="I75" s="10"/>
      <c r="J75" s="10"/>
    </row>
    <row r="76" spans="1:10" ht="16.5" customHeight="1">
      <c r="A76" s="25"/>
      <c r="B76" s="13"/>
      <c r="C76" s="17" t="s">
        <v>58</v>
      </c>
      <c r="D76" s="54">
        <v>1000</v>
      </c>
      <c r="E76" s="54">
        <v>1000</v>
      </c>
      <c r="F76" s="21">
        <v>0</v>
      </c>
      <c r="G76" s="50">
        <f t="shared" si="0"/>
        <v>0</v>
      </c>
      <c r="I76" s="10"/>
      <c r="J76" s="10"/>
    </row>
    <row r="77" spans="1:10" ht="15.75">
      <c r="A77" s="26"/>
      <c r="B77" s="16" t="s">
        <v>68</v>
      </c>
      <c r="C77" s="17" t="s">
        <v>69</v>
      </c>
      <c r="D77" s="18">
        <f>D78</f>
        <v>6500</v>
      </c>
      <c r="E77" s="18">
        <f>E78</f>
        <v>7500</v>
      </c>
      <c r="F77" s="20">
        <f>F78</f>
        <v>1754</v>
      </c>
      <c r="G77" s="50">
        <f t="shared" si="0"/>
        <v>23.386666666666667</v>
      </c>
      <c r="I77" s="10"/>
      <c r="J77" s="10">
        <v>554863</v>
      </c>
    </row>
    <row r="78" spans="1:10" ht="15.75">
      <c r="A78" s="26"/>
      <c r="B78" s="16"/>
      <c r="C78" s="17" t="s">
        <v>58</v>
      </c>
      <c r="D78" s="18">
        <v>6500</v>
      </c>
      <c r="E78" s="18">
        <v>7500</v>
      </c>
      <c r="F78" s="20">
        <v>1754</v>
      </c>
      <c r="G78" s="50">
        <f t="shared" si="0"/>
        <v>23.386666666666667</v>
      </c>
      <c r="I78" s="10"/>
      <c r="J78" s="10">
        <v>1455920</v>
      </c>
    </row>
    <row r="79" spans="1:10" ht="15.75">
      <c r="A79" s="26"/>
      <c r="B79" s="16"/>
      <c r="C79" s="17" t="s">
        <v>70</v>
      </c>
      <c r="D79" s="18">
        <v>0</v>
      </c>
      <c r="E79" s="18">
        <v>0</v>
      </c>
      <c r="F79" s="20">
        <v>0</v>
      </c>
      <c r="G79" s="50">
        <v>0</v>
      </c>
      <c r="I79" s="10"/>
      <c r="J79" s="10">
        <v>264736</v>
      </c>
    </row>
    <row r="80" spans="1:10" ht="15.75">
      <c r="A80" s="26"/>
      <c r="B80" s="16" t="s">
        <v>71</v>
      </c>
      <c r="C80" s="17" t="s">
        <v>11</v>
      </c>
      <c r="D80" s="18">
        <f>D81</f>
        <v>10500</v>
      </c>
      <c r="E80" s="18">
        <f>E81</f>
        <v>10500</v>
      </c>
      <c r="F80" s="20">
        <v>0</v>
      </c>
      <c r="G80" s="50">
        <f aca="true" t="shared" si="2" ref="G80:G142">F80/E80*100</f>
        <v>0</v>
      </c>
      <c r="I80" s="10"/>
      <c r="J80" s="10">
        <v>190248</v>
      </c>
    </row>
    <row r="81" spans="1:10" ht="15.75">
      <c r="A81" s="26"/>
      <c r="B81" s="16"/>
      <c r="C81" s="17" t="s">
        <v>58</v>
      </c>
      <c r="D81" s="18">
        <v>10500</v>
      </c>
      <c r="E81" s="18">
        <v>10500</v>
      </c>
      <c r="F81" s="20">
        <v>0</v>
      </c>
      <c r="G81" s="50">
        <f t="shared" si="2"/>
        <v>0</v>
      </c>
      <c r="I81" s="10"/>
      <c r="J81" s="10">
        <v>17662</v>
      </c>
    </row>
    <row r="82" spans="1:10" ht="15.75">
      <c r="A82" s="25" t="s">
        <v>72</v>
      </c>
      <c r="B82" s="13"/>
      <c r="C82" s="14" t="s">
        <v>73</v>
      </c>
      <c r="D82" s="15">
        <f aca="true" t="shared" si="3" ref="D82:F83">D83</f>
        <v>1500000</v>
      </c>
      <c r="E82" s="15">
        <f t="shared" si="3"/>
        <v>1500000</v>
      </c>
      <c r="F82" s="19">
        <f t="shared" si="3"/>
        <v>218147</v>
      </c>
      <c r="G82" s="50">
        <f t="shared" si="2"/>
        <v>14.543133333333333</v>
      </c>
      <c r="I82" s="10"/>
      <c r="J82" s="10">
        <v>660</v>
      </c>
    </row>
    <row r="83" spans="1:10" ht="31.5">
      <c r="A83" s="26"/>
      <c r="B83" s="16" t="s">
        <v>74</v>
      </c>
      <c r="C83" s="17" t="s">
        <v>173</v>
      </c>
      <c r="D83" s="18">
        <f t="shared" si="3"/>
        <v>1500000</v>
      </c>
      <c r="E83" s="18">
        <f t="shared" si="3"/>
        <v>1500000</v>
      </c>
      <c r="F83" s="20">
        <f t="shared" si="3"/>
        <v>218147</v>
      </c>
      <c r="G83" s="50">
        <f t="shared" si="2"/>
        <v>14.543133333333333</v>
      </c>
      <c r="I83" s="10"/>
      <c r="J83" s="10">
        <v>565651</v>
      </c>
    </row>
    <row r="84" spans="1:10" ht="15.75">
      <c r="A84" s="26"/>
      <c r="B84" s="16"/>
      <c r="C84" s="17" t="s">
        <v>16</v>
      </c>
      <c r="D84" s="18">
        <v>1500000</v>
      </c>
      <c r="E84" s="18">
        <v>1500000</v>
      </c>
      <c r="F84" s="20">
        <v>218147</v>
      </c>
      <c r="G84" s="50">
        <f t="shared" si="2"/>
        <v>14.543133333333333</v>
      </c>
      <c r="I84" s="10"/>
      <c r="J84" s="10">
        <v>3240734</v>
      </c>
    </row>
    <row r="85" spans="1:10" ht="15.75">
      <c r="A85" s="25" t="s">
        <v>75</v>
      </c>
      <c r="B85" s="13"/>
      <c r="C85" s="14" t="s">
        <v>76</v>
      </c>
      <c r="D85" s="19">
        <f>D86</f>
        <v>350000</v>
      </c>
      <c r="E85" s="19">
        <f>E86</f>
        <v>424471</v>
      </c>
      <c r="F85" s="19">
        <v>0</v>
      </c>
      <c r="G85" s="50">
        <f t="shared" si="2"/>
        <v>0</v>
      </c>
      <c r="I85" s="10"/>
      <c r="J85" s="10">
        <v>34376</v>
      </c>
    </row>
    <row r="86" spans="1:10" ht="15.75">
      <c r="A86" s="25"/>
      <c r="B86" s="16" t="s">
        <v>77</v>
      </c>
      <c r="C86" s="17" t="s">
        <v>78</v>
      </c>
      <c r="D86" s="20">
        <v>350000</v>
      </c>
      <c r="E86" s="20">
        <v>424471</v>
      </c>
      <c r="F86" s="19">
        <v>0</v>
      </c>
      <c r="G86" s="50">
        <f t="shared" si="2"/>
        <v>0</v>
      </c>
      <c r="I86" s="10"/>
      <c r="J86" s="10">
        <v>302092</v>
      </c>
    </row>
    <row r="87" spans="1:10" ht="15.75">
      <c r="A87" s="25"/>
      <c r="B87" s="16"/>
      <c r="C87" s="23" t="s">
        <v>182</v>
      </c>
      <c r="D87" s="18">
        <v>0</v>
      </c>
      <c r="E87" s="18">
        <v>0</v>
      </c>
      <c r="F87" s="19">
        <v>0</v>
      </c>
      <c r="G87" s="50">
        <v>0</v>
      </c>
      <c r="I87" s="10"/>
      <c r="J87" s="10">
        <v>1533606</v>
      </c>
    </row>
    <row r="88" spans="1:10" ht="15.75">
      <c r="A88" s="25"/>
      <c r="B88" s="16"/>
      <c r="C88" s="17" t="s">
        <v>177</v>
      </c>
      <c r="D88" s="18">
        <v>0</v>
      </c>
      <c r="E88" s="18">
        <v>0</v>
      </c>
      <c r="F88" s="19">
        <v>0</v>
      </c>
      <c r="G88" s="50">
        <v>0</v>
      </c>
      <c r="I88" s="10"/>
      <c r="J88" s="10">
        <v>110737</v>
      </c>
    </row>
    <row r="89" spans="1:10" ht="15.75">
      <c r="A89" s="25" t="s">
        <v>79</v>
      </c>
      <c r="B89" s="13"/>
      <c r="C89" s="14" t="s">
        <v>80</v>
      </c>
      <c r="D89" s="15">
        <f>D90+D94+D98+D103+D105+D108+D111+D114+D117+D119</f>
        <v>9712769</v>
      </c>
      <c r="E89" s="15">
        <f>E90+E94+E98+E103+E105+E108+E111+E114+E117+E119</f>
        <v>9820093</v>
      </c>
      <c r="F89" s="19">
        <f>F90+F94+F98+F103+F105+F108+F111+F114+F117+F119</f>
        <v>2020758</v>
      </c>
      <c r="G89" s="50">
        <f t="shared" si="2"/>
        <v>20.57778882542151</v>
      </c>
      <c r="I89" s="10"/>
      <c r="J89" s="10">
        <v>112369</v>
      </c>
    </row>
    <row r="90" spans="1:10" ht="15.75">
      <c r="A90" s="26"/>
      <c r="B90" s="16" t="s">
        <v>81</v>
      </c>
      <c r="C90" s="17" t="s">
        <v>82</v>
      </c>
      <c r="D90" s="18">
        <f>D91</f>
        <v>1199247</v>
      </c>
      <c r="E90" s="18">
        <f>E91</f>
        <v>1240461</v>
      </c>
      <c r="F90" s="20">
        <f>F91</f>
        <v>263430</v>
      </c>
      <c r="G90" s="50">
        <f t="shared" si="2"/>
        <v>21.23645967104165</v>
      </c>
      <c r="I90" s="10"/>
      <c r="J90" s="10">
        <v>1029207</v>
      </c>
    </row>
    <row r="91" spans="1:10" ht="15.75">
      <c r="A91" s="26"/>
      <c r="B91" s="16"/>
      <c r="C91" s="17" t="s">
        <v>16</v>
      </c>
      <c r="D91" s="18">
        <v>1199247</v>
      </c>
      <c r="E91" s="18">
        <v>1240461</v>
      </c>
      <c r="F91" s="20">
        <v>263430</v>
      </c>
      <c r="G91" s="50">
        <f t="shared" si="2"/>
        <v>21.23645967104165</v>
      </c>
      <c r="I91" s="10"/>
      <c r="J91" s="10">
        <v>510</v>
      </c>
    </row>
    <row r="92" spans="1:10" ht="15.75">
      <c r="A92" s="26"/>
      <c r="B92" s="16"/>
      <c r="C92" s="17" t="s">
        <v>26</v>
      </c>
      <c r="D92" s="18">
        <v>508218</v>
      </c>
      <c r="E92" s="18">
        <v>549432</v>
      </c>
      <c r="F92" s="20">
        <v>97344</v>
      </c>
      <c r="G92" s="50">
        <f t="shared" si="2"/>
        <v>17.717206132879046</v>
      </c>
      <c r="I92" s="10"/>
      <c r="J92" s="10">
        <v>394156</v>
      </c>
    </row>
    <row r="93" spans="1:10" ht="15.75">
      <c r="A93" s="26"/>
      <c r="B93" s="16"/>
      <c r="C93" s="17" t="s">
        <v>83</v>
      </c>
      <c r="D93" s="18">
        <v>626796</v>
      </c>
      <c r="E93" s="18">
        <v>626796</v>
      </c>
      <c r="F93" s="20">
        <v>155849</v>
      </c>
      <c r="G93" s="50">
        <f t="shared" si="2"/>
        <v>24.864389689787426</v>
      </c>
      <c r="I93" s="10"/>
      <c r="J93" s="10">
        <v>223114</v>
      </c>
    </row>
    <row r="94" spans="1:10" ht="16.5" thickBot="1">
      <c r="A94" s="29"/>
      <c r="B94" s="30" t="s">
        <v>84</v>
      </c>
      <c r="C94" s="31" t="s">
        <v>85</v>
      </c>
      <c r="D94" s="32">
        <f>D95+D97</f>
        <v>3476746</v>
      </c>
      <c r="E94" s="32">
        <f>E95</f>
        <v>3242995</v>
      </c>
      <c r="F94" s="33">
        <f>F95</f>
        <v>712421</v>
      </c>
      <c r="G94" s="50">
        <f t="shared" si="2"/>
        <v>21.967995633665794</v>
      </c>
      <c r="I94" s="10"/>
      <c r="J94" s="10">
        <v>706298</v>
      </c>
    </row>
    <row r="95" spans="1:10" ht="15.75">
      <c r="A95" s="35"/>
      <c r="B95" s="36"/>
      <c r="C95" s="37" t="s">
        <v>16</v>
      </c>
      <c r="D95" s="38">
        <v>3436746</v>
      </c>
      <c r="E95" s="38">
        <v>3242995</v>
      </c>
      <c r="F95" s="39">
        <v>712421</v>
      </c>
      <c r="G95" s="50">
        <f t="shared" si="2"/>
        <v>21.967995633665794</v>
      </c>
      <c r="I95" s="10"/>
      <c r="J95" s="10">
        <f>SUM(J66:J94)</f>
        <v>16650156</v>
      </c>
    </row>
    <row r="96" spans="1:7" ht="15.75">
      <c r="A96" s="26"/>
      <c r="B96" s="16"/>
      <c r="C96" s="17" t="s">
        <v>26</v>
      </c>
      <c r="D96" s="18">
        <v>2897548</v>
      </c>
      <c r="E96" s="18">
        <v>2783667</v>
      </c>
      <c r="F96" s="20">
        <v>593068</v>
      </c>
      <c r="G96" s="50">
        <f t="shared" si="2"/>
        <v>21.305278253469254</v>
      </c>
    </row>
    <row r="97" spans="1:7" ht="15.75">
      <c r="A97" s="26"/>
      <c r="B97" s="16"/>
      <c r="C97" s="17" t="s">
        <v>67</v>
      </c>
      <c r="D97" s="20">
        <v>40000</v>
      </c>
      <c r="E97" s="18">
        <v>0</v>
      </c>
      <c r="F97" s="20">
        <v>0</v>
      </c>
      <c r="G97" s="50">
        <v>0</v>
      </c>
    </row>
    <row r="98" spans="1:7" ht="15.75">
      <c r="A98" s="26"/>
      <c r="B98" s="16" t="s">
        <v>86</v>
      </c>
      <c r="C98" s="17" t="s">
        <v>87</v>
      </c>
      <c r="D98" s="18">
        <f>D99+D101</f>
        <v>1362541</v>
      </c>
      <c r="E98" s="18">
        <f>E99+E101</f>
        <v>1438021</v>
      </c>
      <c r="F98" s="20">
        <f>F99</f>
        <v>273361</v>
      </c>
      <c r="G98" s="50">
        <f t="shared" si="2"/>
        <v>19.00952767727314</v>
      </c>
    </row>
    <row r="99" spans="1:7" ht="15.75">
      <c r="A99" s="26"/>
      <c r="B99" s="16"/>
      <c r="C99" s="17" t="s">
        <v>16</v>
      </c>
      <c r="D99" s="18">
        <v>1340994</v>
      </c>
      <c r="E99" s="18">
        <v>1416474</v>
      </c>
      <c r="F99" s="20">
        <v>273361</v>
      </c>
      <c r="G99" s="50">
        <f t="shared" si="2"/>
        <v>19.29869521078396</v>
      </c>
    </row>
    <row r="100" spans="1:7" ht="15.75">
      <c r="A100" s="26"/>
      <c r="B100" s="16"/>
      <c r="C100" s="17" t="s">
        <v>26</v>
      </c>
      <c r="D100" s="18">
        <v>933163</v>
      </c>
      <c r="E100" s="18">
        <v>1008643</v>
      </c>
      <c r="F100" s="20">
        <v>192131</v>
      </c>
      <c r="G100" s="50">
        <f t="shared" si="2"/>
        <v>19.04846412457133</v>
      </c>
    </row>
    <row r="101" spans="1:7" ht="15.75">
      <c r="A101" s="26"/>
      <c r="B101" s="16"/>
      <c r="C101" s="17" t="s">
        <v>196</v>
      </c>
      <c r="D101" s="18">
        <v>21547</v>
      </c>
      <c r="E101" s="18">
        <v>21547</v>
      </c>
      <c r="F101" s="20">
        <v>0</v>
      </c>
      <c r="G101" s="50">
        <f t="shared" si="2"/>
        <v>0</v>
      </c>
    </row>
    <row r="102" spans="1:7" ht="15.75">
      <c r="A102" s="26"/>
      <c r="B102" s="16"/>
      <c r="C102" s="17" t="s">
        <v>88</v>
      </c>
      <c r="D102" s="18">
        <v>221222</v>
      </c>
      <c r="E102" s="18">
        <v>221222</v>
      </c>
      <c r="F102" s="20">
        <v>56914</v>
      </c>
      <c r="G102" s="50">
        <f t="shared" si="2"/>
        <v>25.727097666597352</v>
      </c>
    </row>
    <row r="103" spans="1:7" ht="15.75">
      <c r="A103" s="26"/>
      <c r="B103" s="16" t="s">
        <v>89</v>
      </c>
      <c r="C103" s="17" t="s">
        <v>90</v>
      </c>
      <c r="D103" s="18">
        <f>D104</f>
        <v>41950</v>
      </c>
      <c r="E103" s="18">
        <f>E104</f>
        <v>34950</v>
      </c>
      <c r="F103" s="20">
        <f>F104</f>
        <v>5884</v>
      </c>
      <c r="G103" s="50">
        <f t="shared" si="2"/>
        <v>16.835479256080113</v>
      </c>
    </row>
    <row r="104" spans="1:7" ht="15.75">
      <c r="A104" s="26"/>
      <c r="B104" s="16"/>
      <c r="C104" s="17" t="s">
        <v>91</v>
      </c>
      <c r="D104" s="18">
        <v>41950</v>
      </c>
      <c r="E104" s="18">
        <v>34950</v>
      </c>
      <c r="F104" s="20">
        <v>5884</v>
      </c>
      <c r="G104" s="50">
        <f t="shared" si="2"/>
        <v>16.835479256080113</v>
      </c>
    </row>
    <row r="105" spans="1:7" ht="15.75">
      <c r="A105" s="26"/>
      <c r="B105" s="16" t="s">
        <v>92</v>
      </c>
      <c r="C105" s="17" t="s">
        <v>93</v>
      </c>
      <c r="D105" s="18">
        <f>D106</f>
        <v>2032165</v>
      </c>
      <c r="E105" s="18">
        <f>E106</f>
        <v>2175730</v>
      </c>
      <c r="F105" s="20">
        <f>F106</f>
        <v>439599</v>
      </c>
      <c r="G105" s="50">
        <f t="shared" si="2"/>
        <v>20.204666939372075</v>
      </c>
    </row>
    <row r="106" spans="1:7" ht="15.75">
      <c r="A106" s="26"/>
      <c r="B106" s="16"/>
      <c r="C106" s="17" t="s">
        <v>16</v>
      </c>
      <c r="D106" s="18">
        <v>2032165</v>
      </c>
      <c r="E106" s="18">
        <v>2175730</v>
      </c>
      <c r="F106" s="20">
        <v>439599</v>
      </c>
      <c r="G106" s="50">
        <f t="shared" si="2"/>
        <v>20.204666939372075</v>
      </c>
    </row>
    <row r="107" spans="1:7" ht="15.75">
      <c r="A107" s="26"/>
      <c r="B107" s="16"/>
      <c r="C107" s="17" t="s">
        <v>26</v>
      </c>
      <c r="D107" s="18">
        <v>1765098</v>
      </c>
      <c r="E107" s="18">
        <v>1908663</v>
      </c>
      <c r="F107" s="20">
        <v>386810</v>
      </c>
      <c r="G107" s="50">
        <f t="shared" si="2"/>
        <v>20.26601867380465</v>
      </c>
    </row>
    <row r="108" spans="1:7" ht="15.75">
      <c r="A108" s="26"/>
      <c r="B108" s="16" t="s">
        <v>94</v>
      </c>
      <c r="C108" s="17" t="s">
        <v>95</v>
      </c>
      <c r="D108" s="18">
        <f>D109</f>
        <v>201257</v>
      </c>
      <c r="E108" s="18">
        <f>E109</f>
        <v>213174</v>
      </c>
      <c r="F108" s="20">
        <f>F109</f>
        <v>69859</v>
      </c>
      <c r="G108" s="50">
        <f t="shared" si="2"/>
        <v>32.77088200249562</v>
      </c>
    </row>
    <row r="109" spans="1:7" ht="15.75">
      <c r="A109" s="26"/>
      <c r="B109" s="16"/>
      <c r="C109" s="17" t="s">
        <v>16</v>
      </c>
      <c r="D109" s="18">
        <v>201257</v>
      </c>
      <c r="E109" s="18">
        <v>213174</v>
      </c>
      <c r="F109" s="20">
        <v>69859</v>
      </c>
      <c r="G109" s="50">
        <f t="shared" si="2"/>
        <v>32.77088200249562</v>
      </c>
    </row>
    <row r="110" spans="1:7" ht="15.75">
      <c r="A110" s="26"/>
      <c r="B110" s="16"/>
      <c r="C110" s="17" t="s">
        <v>26</v>
      </c>
      <c r="D110" s="18">
        <v>163465</v>
      </c>
      <c r="E110" s="18">
        <v>175382</v>
      </c>
      <c r="F110" s="20">
        <v>63312</v>
      </c>
      <c r="G110" s="50">
        <f t="shared" si="2"/>
        <v>36.09948569408491</v>
      </c>
    </row>
    <row r="111" spans="1:7" ht="15.75">
      <c r="A111" s="26"/>
      <c r="B111" s="16" t="s">
        <v>96</v>
      </c>
      <c r="C111" s="17" t="s">
        <v>97</v>
      </c>
      <c r="D111" s="18">
        <f>D112</f>
        <v>1010165</v>
      </c>
      <c r="E111" s="18">
        <f>E112</f>
        <v>1079495</v>
      </c>
      <c r="F111" s="20">
        <f>F112</f>
        <v>190852</v>
      </c>
      <c r="G111" s="50">
        <f t="shared" si="2"/>
        <v>17.67974840087263</v>
      </c>
    </row>
    <row r="112" spans="1:7" ht="15.75">
      <c r="A112" s="26"/>
      <c r="B112" s="16"/>
      <c r="C112" s="17" t="s">
        <v>16</v>
      </c>
      <c r="D112" s="18">
        <v>1010165</v>
      </c>
      <c r="E112" s="18">
        <v>1079495</v>
      </c>
      <c r="F112" s="20">
        <v>190852</v>
      </c>
      <c r="G112" s="50">
        <f t="shared" si="2"/>
        <v>17.67974840087263</v>
      </c>
    </row>
    <row r="113" spans="1:7" ht="15.75">
      <c r="A113" s="26"/>
      <c r="B113" s="16"/>
      <c r="C113" s="17" t="s">
        <v>26</v>
      </c>
      <c r="D113" s="18">
        <v>841662</v>
      </c>
      <c r="E113" s="18">
        <v>909992</v>
      </c>
      <c r="F113" s="20">
        <v>164381</v>
      </c>
      <c r="G113" s="50">
        <f t="shared" si="2"/>
        <v>18.06400495828535</v>
      </c>
    </row>
    <row r="114" spans="1:7" ht="15.75">
      <c r="A114" s="26"/>
      <c r="B114" s="16" t="s">
        <v>98</v>
      </c>
      <c r="C114" s="17" t="s">
        <v>99</v>
      </c>
      <c r="D114" s="18">
        <f>D115</f>
        <v>160608</v>
      </c>
      <c r="E114" s="18">
        <f>E115</f>
        <v>166862</v>
      </c>
      <c r="F114" s="20">
        <f>F115</f>
        <v>33094</v>
      </c>
      <c r="G114" s="50">
        <f t="shared" si="2"/>
        <v>19.83315554170512</v>
      </c>
    </row>
    <row r="115" spans="1:7" ht="15.75">
      <c r="A115" s="26"/>
      <c r="B115" s="16"/>
      <c r="C115" s="17" t="s">
        <v>51</v>
      </c>
      <c r="D115" s="18">
        <v>160608</v>
      </c>
      <c r="E115" s="18">
        <v>166862</v>
      </c>
      <c r="F115" s="20">
        <v>33094</v>
      </c>
      <c r="G115" s="50">
        <f t="shared" si="2"/>
        <v>19.83315554170512</v>
      </c>
    </row>
    <row r="116" spans="1:7" ht="15.75">
      <c r="A116" s="26"/>
      <c r="B116" s="16"/>
      <c r="C116" s="17" t="s">
        <v>100</v>
      </c>
      <c r="D116" s="18">
        <v>77394</v>
      </c>
      <c r="E116" s="18">
        <v>83648</v>
      </c>
      <c r="F116" s="20">
        <v>19098</v>
      </c>
      <c r="G116" s="50">
        <f t="shared" si="2"/>
        <v>22.83138867635807</v>
      </c>
    </row>
    <row r="117" spans="1:7" ht="15.75">
      <c r="A117" s="26"/>
      <c r="B117" s="16" t="s">
        <v>101</v>
      </c>
      <c r="C117" s="17" t="s">
        <v>102</v>
      </c>
      <c r="D117" s="18">
        <f>D118</f>
        <v>47951</v>
      </c>
      <c r="E117" s="18">
        <f>E118</f>
        <v>47188</v>
      </c>
      <c r="F117" s="20">
        <f>F118</f>
        <v>5519</v>
      </c>
      <c r="G117" s="50">
        <f t="shared" si="2"/>
        <v>11.695770111045181</v>
      </c>
    </row>
    <row r="118" spans="1:7" ht="15.75">
      <c r="A118" s="26"/>
      <c r="B118" s="16"/>
      <c r="C118" s="17" t="s">
        <v>58</v>
      </c>
      <c r="D118" s="18">
        <v>47951</v>
      </c>
      <c r="E118" s="18">
        <v>47188</v>
      </c>
      <c r="F118" s="20">
        <v>5519</v>
      </c>
      <c r="G118" s="50">
        <f t="shared" si="2"/>
        <v>11.695770111045181</v>
      </c>
    </row>
    <row r="119" spans="1:7" ht="15.75">
      <c r="A119" s="26"/>
      <c r="B119" s="16" t="s">
        <v>103</v>
      </c>
      <c r="C119" s="17" t="s">
        <v>11</v>
      </c>
      <c r="D119" s="18">
        <f>D120</f>
        <v>180139</v>
      </c>
      <c r="E119" s="18">
        <f>E120</f>
        <v>181217</v>
      </c>
      <c r="F119" s="20">
        <f>F120</f>
        <v>26739</v>
      </c>
      <c r="G119" s="50">
        <f t="shared" si="2"/>
        <v>14.75523819509207</v>
      </c>
    </row>
    <row r="120" spans="1:7" ht="15.75">
      <c r="A120" s="26"/>
      <c r="B120" s="16"/>
      <c r="C120" s="17" t="s">
        <v>16</v>
      </c>
      <c r="D120" s="18">
        <v>180139</v>
      </c>
      <c r="E120" s="18">
        <v>181217</v>
      </c>
      <c r="F120" s="20">
        <v>26739</v>
      </c>
      <c r="G120" s="50">
        <f t="shared" si="2"/>
        <v>14.75523819509207</v>
      </c>
    </row>
    <row r="121" spans="1:7" ht="15.75">
      <c r="A121" s="26"/>
      <c r="B121" s="16"/>
      <c r="C121" s="17" t="s">
        <v>100</v>
      </c>
      <c r="D121" s="18">
        <v>11490</v>
      </c>
      <c r="E121" s="18">
        <v>11490</v>
      </c>
      <c r="F121" s="20">
        <v>0</v>
      </c>
      <c r="G121" s="50">
        <f t="shared" si="2"/>
        <v>0</v>
      </c>
    </row>
    <row r="122" spans="1:7" ht="15.75">
      <c r="A122" s="25" t="s">
        <v>104</v>
      </c>
      <c r="B122" s="13"/>
      <c r="C122" s="14" t="s">
        <v>105</v>
      </c>
      <c r="D122" s="15">
        <f>D123+D126+D128+D130</f>
        <v>4900497</v>
      </c>
      <c r="E122" s="15">
        <f>E123+E126+E130+E128</f>
        <v>4900497</v>
      </c>
      <c r="F122" s="19">
        <f>F123+F128+F130</f>
        <v>449857</v>
      </c>
      <c r="G122" s="50">
        <f t="shared" si="2"/>
        <v>9.179824005605962</v>
      </c>
    </row>
    <row r="123" spans="1:7" ht="15.75">
      <c r="A123" s="26"/>
      <c r="B123" s="16" t="s">
        <v>106</v>
      </c>
      <c r="C123" s="17" t="s">
        <v>107</v>
      </c>
      <c r="D123" s="18">
        <f>D124</f>
        <v>2894297</v>
      </c>
      <c r="E123" s="18">
        <f>E124</f>
        <v>2894297</v>
      </c>
      <c r="F123" s="20">
        <f>F124</f>
        <v>14821</v>
      </c>
      <c r="G123" s="50">
        <f t="shared" si="2"/>
        <v>0.5120759894371586</v>
      </c>
    </row>
    <row r="124" spans="1:7" ht="16.5" thickBot="1">
      <c r="A124" s="29"/>
      <c r="B124" s="30"/>
      <c r="C124" s="31" t="s">
        <v>108</v>
      </c>
      <c r="D124" s="32">
        <v>2894297</v>
      </c>
      <c r="E124" s="32">
        <v>2894297</v>
      </c>
      <c r="F124" s="33">
        <v>14821</v>
      </c>
      <c r="G124" s="50">
        <f t="shared" si="2"/>
        <v>0.5120759894371586</v>
      </c>
    </row>
    <row r="125" spans="1:7" ht="15.75">
      <c r="A125" s="35"/>
      <c r="B125" s="36"/>
      <c r="C125" s="37" t="s">
        <v>67</v>
      </c>
      <c r="D125" s="38">
        <v>0</v>
      </c>
      <c r="E125" s="38">
        <v>0</v>
      </c>
      <c r="F125" s="39">
        <v>0</v>
      </c>
      <c r="G125" s="50">
        <v>0</v>
      </c>
    </row>
    <row r="126" spans="1:7" ht="15.75">
      <c r="A126" s="26"/>
      <c r="B126" s="16" t="s">
        <v>109</v>
      </c>
      <c r="C126" s="17" t="s">
        <v>110</v>
      </c>
      <c r="D126" s="18">
        <f>D127</f>
        <v>5000</v>
      </c>
      <c r="E126" s="18">
        <f>E127</f>
        <v>5000</v>
      </c>
      <c r="F126" s="20">
        <v>0</v>
      </c>
      <c r="G126" s="50">
        <f t="shared" si="2"/>
        <v>0</v>
      </c>
    </row>
    <row r="127" spans="1:7" ht="15.75">
      <c r="A127" s="26"/>
      <c r="B127" s="16"/>
      <c r="C127" s="17" t="s">
        <v>16</v>
      </c>
      <c r="D127" s="18">
        <v>5000</v>
      </c>
      <c r="E127" s="18">
        <v>5000</v>
      </c>
      <c r="F127" s="20">
        <v>0</v>
      </c>
      <c r="G127" s="50">
        <f t="shared" si="2"/>
        <v>0</v>
      </c>
    </row>
    <row r="128" spans="1:7" ht="33" customHeight="1">
      <c r="A128" s="26"/>
      <c r="B128" s="16" t="s">
        <v>111</v>
      </c>
      <c r="C128" s="17" t="s">
        <v>112</v>
      </c>
      <c r="D128" s="18">
        <f>D129</f>
        <v>1958000</v>
      </c>
      <c r="E128" s="18">
        <f>E129</f>
        <v>1958000</v>
      </c>
      <c r="F128" s="20">
        <f>F129</f>
        <v>424828</v>
      </c>
      <c r="G128" s="50">
        <f t="shared" si="2"/>
        <v>21.697037793667008</v>
      </c>
    </row>
    <row r="129" spans="1:7" ht="15.75">
      <c r="A129" s="26"/>
      <c r="B129" s="16"/>
      <c r="C129" s="17" t="s">
        <v>16</v>
      </c>
      <c r="D129" s="18">
        <v>1958000</v>
      </c>
      <c r="E129" s="18">
        <v>1958000</v>
      </c>
      <c r="F129" s="20">
        <v>424828</v>
      </c>
      <c r="G129" s="50">
        <f t="shared" si="2"/>
        <v>21.697037793667008</v>
      </c>
    </row>
    <row r="130" spans="1:7" ht="15.75">
      <c r="A130" s="26"/>
      <c r="B130" s="16">
        <v>85195</v>
      </c>
      <c r="C130" s="17" t="s">
        <v>11</v>
      </c>
      <c r="D130" s="18">
        <f>D131</f>
        <v>43200</v>
      </c>
      <c r="E130" s="18">
        <f>E132</f>
        <v>43200</v>
      </c>
      <c r="F130" s="20">
        <f>F131</f>
        <v>10208</v>
      </c>
      <c r="G130" s="50">
        <f t="shared" si="2"/>
        <v>23.62962962962963</v>
      </c>
    </row>
    <row r="131" spans="1:7" ht="15.75">
      <c r="A131" s="26"/>
      <c r="B131" s="16"/>
      <c r="C131" s="17" t="s">
        <v>100</v>
      </c>
      <c r="D131" s="18">
        <v>43200</v>
      </c>
      <c r="E131" s="18">
        <v>43200</v>
      </c>
      <c r="F131" s="20">
        <f>F132</f>
        <v>10208</v>
      </c>
      <c r="G131" s="50">
        <f t="shared" si="2"/>
        <v>23.62962962962963</v>
      </c>
    </row>
    <row r="132" spans="1:7" ht="15.75">
      <c r="A132" s="26"/>
      <c r="B132" s="16"/>
      <c r="C132" s="17" t="s">
        <v>16</v>
      </c>
      <c r="D132" s="18">
        <f>D131</f>
        <v>43200</v>
      </c>
      <c r="E132" s="18">
        <v>43200</v>
      </c>
      <c r="F132" s="20">
        <v>10208</v>
      </c>
      <c r="G132" s="50">
        <f t="shared" si="2"/>
        <v>23.62962962962963</v>
      </c>
    </row>
    <row r="133" spans="1:7" ht="15.75">
      <c r="A133" s="25" t="s">
        <v>113</v>
      </c>
      <c r="B133" s="13"/>
      <c r="C133" s="14" t="s">
        <v>114</v>
      </c>
      <c r="D133" s="15">
        <f>D134+D139+D144+D148+D151+D154</f>
        <v>12141427</v>
      </c>
      <c r="E133" s="15">
        <f>E134+E139+E144+E148+E151+E154</f>
        <v>12204056</v>
      </c>
      <c r="F133" s="19">
        <f>F134+F139+F144+F148</f>
        <v>2975193</v>
      </c>
      <c r="G133" s="50">
        <f t="shared" si="2"/>
        <v>24.37872294260203</v>
      </c>
    </row>
    <row r="134" spans="1:7" ht="15.75">
      <c r="A134" s="26"/>
      <c r="B134" s="16" t="s">
        <v>115</v>
      </c>
      <c r="C134" s="17" t="s">
        <v>116</v>
      </c>
      <c r="D134" s="18">
        <f>D135</f>
        <v>1850080</v>
      </c>
      <c r="E134" s="18">
        <f>E135</f>
        <v>1852480</v>
      </c>
      <c r="F134" s="20">
        <f>F135</f>
        <v>337528</v>
      </c>
      <c r="G134" s="50">
        <f t="shared" si="2"/>
        <v>18.220331663499742</v>
      </c>
    </row>
    <row r="135" spans="1:7" ht="15.75">
      <c r="A135" s="26"/>
      <c r="B135" s="16"/>
      <c r="C135" s="17" t="s">
        <v>16</v>
      </c>
      <c r="D135" s="18">
        <v>1850080</v>
      </c>
      <c r="E135" s="18">
        <v>1852480</v>
      </c>
      <c r="F135" s="20">
        <v>337528</v>
      </c>
      <c r="G135" s="50">
        <f t="shared" si="2"/>
        <v>18.220331663499742</v>
      </c>
    </row>
    <row r="136" spans="1:7" ht="15.75">
      <c r="A136" s="26"/>
      <c r="B136" s="16"/>
      <c r="C136" s="17" t="s">
        <v>117</v>
      </c>
      <c r="D136" s="18">
        <v>825200</v>
      </c>
      <c r="E136" s="18">
        <v>827600</v>
      </c>
      <c r="F136" s="20">
        <v>183169</v>
      </c>
      <c r="G136" s="50">
        <f t="shared" si="2"/>
        <v>22.132551957467374</v>
      </c>
    </row>
    <row r="137" spans="1:7" ht="18.75" customHeight="1">
      <c r="A137" s="26"/>
      <c r="B137" s="16"/>
      <c r="C137" s="17" t="s">
        <v>178</v>
      </c>
      <c r="D137" s="18">
        <v>0</v>
      </c>
      <c r="E137" s="18">
        <v>0</v>
      </c>
      <c r="F137" s="20">
        <v>0</v>
      </c>
      <c r="G137" s="50">
        <v>0</v>
      </c>
    </row>
    <row r="138" spans="1:7" ht="15.75">
      <c r="A138" s="26"/>
      <c r="B138" s="16"/>
      <c r="C138" s="17" t="s">
        <v>179</v>
      </c>
      <c r="D138" s="20">
        <v>475000</v>
      </c>
      <c r="E138" s="18">
        <v>475000</v>
      </c>
      <c r="F138" s="20">
        <v>58936</v>
      </c>
      <c r="G138" s="50">
        <f t="shared" si="2"/>
        <v>12.407578947368421</v>
      </c>
    </row>
    <row r="139" spans="1:7" ht="15.75">
      <c r="A139" s="26"/>
      <c r="B139" s="16" t="s">
        <v>118</v>
      </c>
      <c r="C139" s="17" t="s">
        <v>119</v>
      </c>
      <c r="D139" s="18">
        <f>D140</f>
        <v>8046212</v>
      </c>
      <c r="E139" s="18">
        <f>E140</f>
        <v>8104441</v>
      </c>
      <c r="F139" s="20">
        <f>F140</f>
        <v>2122736</v>
      </c>
      <c r="G139" s="50">
        <f t="shared" si="2"/>
        <v>26.19225681327065</v>
      </c>
    </row>
    <row r="140" spans="1:7" ht="15.75">
      <c r="A140" s="26"/>
      <c r="B140" s="16"/>
      <c r="C140" s="17" t="s">
        <v>16</v>
      </c>
      <c r="D140" s="18">
        <v>8046212</v>
      </c>
      <c r="E140" s="18">
        <v>8104441</v>
      </c>
      <c r="F140" s="20">
        <v>2122736</v>
      </c>
      <c r="G140" s="50">
        <f t="shared" si="2"/>
        <v>26.19225681327065</v>
      </c>
    </row>
    <row r="141" spans="1:7" ht="15.75">
      <c r="A141" s="26"/>
      <c r="B141" s="16"/>
      <c r="C141" s="17" t="s">
        <v>26</v>
      </c>
      <c r="D141" s="18">
        <v>4915963</v>
      </c>
      <c r="E141" s="18">
        <v>4919726</v>
      </c>
      <c r="F141" s="20">
        <v>1217038</v>
      </c>
      <c r="G141" s="50">
        <f t="shared" si="2"/>
        <v>24.737922396491186</v>
      </c>
    </row>
    <row r="142" spans="1:7" ht="18" customHeight="1">
      <c r="A142" s="27"/>
      <c r="B142" s="17"/>
      <c r="C142" s="23" t="s">
        <v>188</v>
      </c>
      <c r="D142" s="18">
        <v>921424</v>
      </c>
      <c r="E142" s="18">
        <v>941636</v>
      </c>
      <c r="F142" s="20">
        <v>256500</v>
      </c>
      <c r="G142" s="50">
        <f t="shared" si="2"/>
        <v>27.239825155367893</v>
      </c>
    </row>
    <row r="143" spans="1:7" ht="18" customHeight="1">
      <c r="A143" s="27"/>
      <c r="B143" s="17"/>
      <c r="C143" s="17" t="s">
        <v>67</v>
      </c>
      <c r="D143" s="18">
        <v>0</v>
      </c>
      <c r="E143" s="18">
        <v>0</v>
      </c>
      <c r="F143" s="20">
        <v>0</v>
      </c>
      <c r="G143" s="50">
        <v>0</v>
      </c>
    </row>
    <row r="144" spans="1:7" ht="15.75">
      <c r="A144" s="26"/>
      <c r="B144" s="16" t="s">
        <v>120</v>
      </c>
      <c r="C144" s="17" t="s">
        <v>121</v>
      </c>
      <c r="D144" s="18">
        <f>D145</f>
        <v>1674105</v>
      </c>
      <c r="E144" s="18">
        <f>E145</f>
        <v>1674105</v>
      </c>
      <c r="F144" s="20">
        <f>F145</f>
        <v>398213</v>
      </c>
      <c r="G144" s="50">
        <f aca="true" t="shared" si="4" ref="G144:G206">F144/E144*100</f>
        <v>23.78662031354067</v>
      </c>
    </row>
    <row r="145" spans="1:7" ht="15.75">
      <c r="A145" s="26"/>
      <c r="B145" s="16"/>
      <c r="C145" s="17" t="s">
        <v>16</v>
      </c>
      <c r="D145" s="18">
        <v>1674105</v>
      </c>
      <c r="E145" s="18">
        <v>1674105</v>
      </c>
      <c r="F145" s="20">
        <v>398213</v>
      </c>
      <c r="G145" s="50">
        <f t="shared" si="4"/>
        <v>23.78662031354067</v>
      </c>
    </row>
    <row r="146" spans="1:7" ht="15.75">
      <c r="A146" s="26"/>
      <c r="B146" s="16"/>
      <c r="C146" s="17" t="s">
        <v>122</v>
      </c>
      <c r="D146" s="18">
        <v>93300</v>
      </c>
      <c r="E146" s="18">
        <v>93300</v>
      </c>
      <c r="F146" s="20">
        <v>14206</v>
      </c>
      <c r="G146" s="50">
        <f t="shared" si="4"/>
        <v>15.226152197213292</v>
      </c>
    </row>
    <row r="147" spans="1:7" ht="15.75">
      <c r="A147" s="26"/>
      <c r="B147" s="16"/>
      <c r="C147" s="17" t="s">
        <v>180</v>
      </c>
      <c r="D147" s="20">
        <v>69100</v>
      </c>
      <c r="E147" s="18">
        <v>69100</v>
      </c>
      <c r="F147" s="20">
        <v>17874</v>
      </c>
      <c r="G147" s="50">
        <f t="shared" si="4"/>
        <v>25.866859623733717</v>
      </c>
    </row>
    <row r="148" spans="1:7" ht="15.75">
      <c r="A148" s="26"/>
      <c r="B148" s="16" t="s">
        <v>123</v>
      </c>
      <c r="C148" s="17" t="s">
        <v>124</v>
      </c>
      <c r="D148" s="18">
        <f>D149</f>
        <v>535000</v>
      </c>
      <c r="E148" s="18">
        <f>E149</f>
        <v>537000</v>
      </c>
      <c r="F148" s="20">
        <f>F149</f>
        <v>116716</v>
      </c>
      <c r="G148" s="50">
        <f t="shared" si="4"/>
        <v>21.73482309124767</v>
      </c>
    </row>
    <row r="149" spans="1:7" ht="15.75">
      <c r="A149" s="26"/>
      <c r="B149" s="16"/>
      <c r="C149" s="17" t="s">
        <v>16</v>
      </c>
      <c r="D149" s="18">
        <v>535000</v>
      </c>
      <c r="E149" s="18">
        <v>537000</v>
      </c>
      <c r="F149" s="20">
        <v>116716</v>
      </c>
      <c r="G149" s="50">
        <f t="shared" si="4"/>
        <v>21.73482309124767</v>
      </c>
    </row>
    <row r="150" spans="1:7" ht="15.75">
      <c r="A150" s="26"/>
      <c r="B150" s="16"/>
      <c r="C150" s="17" t="s">
        <v>122</v>
      </c>
      <c r="D150" s="18">
        <v>447900</v>
      </c>
      <c r="E150" s="18">
        <v>449900</v>
      </c>
      <c r="F150" s="20">
        <v>98514</v>
      </c>
      <c r="G150" s="50">
        <f t="shared" si="4"/>
        <v>21.896865970215604</v>
      </c>
    </row>
    <row r="151" spans="1:7" ht="31.5">
      <c r="A151" s="26"/>
      <c r="B151" s="16">
        <v>85220</v>
      </c>
      <c r="C151" s="17" t="s">
        <v>200</v>
      </c>
      <c r="D151" s="18">
        <f>D152</f>
        <v>31000</v>
      </c>
      <c r="E151" s="18">
        <f>E152</f>
        <v>31000</v>
      </c>
      <c r="F151" s="20">
        <v>0</v>
      </c>
      <c r="G151" s="50">
        <f t="shared" si="4"/>
        <v>0</v>
      </c>
    </row>
    <row r="152" spans="1:7" ht="15.75">
      <c r="A152" s="26"/>
      <c r="B152" s="16"/>
      <c r="C152" s="17" t="s">
        <v>16</v>
      </c>
      <c r="D152" s="18">
        <f>D153</f>
        <v>31000</v>
      </c>
      <c r="E152" s="18">
        <v>31000</v>
      </c>
      <c r="F152" s="20">
        <v>0</v>
      </c>
      <c r="G152" s="50">
        <f t="shared" si="4"/>
        <v>0</v>
      </c>
    </row>
    <row r="153" spans="1:7" ht="15.75">
      <c r="A153" s="26"/>
      <c r="B153" s="16"/>
      <c r="C153" s="17" t="s">
        <v>202</v>
      </c>
      <c r="D153" s="18">
        <v>31000</v>
      </c>
      <c r="E153" s="18">
        <v>31000</v>
      </c>
      <c r="F153" s="20">
        <v>0</v>
      </c>
      <c r="G153" s="50">
        <f t="shared" si="4"/>
        <v>0</v>
      </c>
    </row>
    <row r="154" spans="1:7" ht="15.75">
      <c r="A154" s="26"/>
      <c r="B154" s="16" t="s">
        <v>125</v>
      </c>
      <c r="C154" s="17" t="s">
        <v>11</v>
      </c>
      <c r="D154" s="18">
        <f>D155</f>
        <v>5030</v>
      </c>
      <c r="E154" s="18">
        <f>E155</f>
        <v>5030</v>
      </c>
      <c r="F154" s="20">
        <v>0</v>
      </c>
      <c r="G154" s="50">
        <f t="shared" si="4"/>
        <v>0</v>
      </c>
    </row>
    <row r="155" spans="1:7" ht="16.5" thickBot="1">
      <c r="A155" s="29"/>
      <c r="B155" s="30"/>
      <c r="C155" s="31" t="s">
        <v>16</v>
      </c>
      <c r="D155" s="32">
        <v>5030</v>
      </c>
      <c r="E155" s="32">
        <v>5030</v>
      </c>
      <c r="F155" s="33">
        <v>0</v>
      </c>
      <c r="G155" s="50">
        <f t="shared" si="4"/>
        <v>0</v>
      </c>
    </row>
    <row r="156" spans="1:7" ht="31.5">
      <c r="A156" s="41" t="s">
        <v>126</v>
      </c>
      <c r="B156" s="42"/>
      <c r="C156" s="43" t="s">
        <v>127</v>
      </c>
      <c r="D156" s="44">
        <f>D157+D160</f>
        <v>3111190</v>
      </c>
      <c r="E156" s="44">
        <f>E157+E160+E163</f>
        <v>3112410</v>
      </c>
      <c r="F156" s="45">
        <f>F157+F160+F163</f>
        <v>616875</v>
      </c>
      <c r="G156" s="50">
        <f t="shared" si="4"/>
        <v>19.819850212536267</v>
      </c>
    </row>
    <row r="157" spans="1:7" ht="15.75">
      <c r="A157" s="26"/>
      <c r="B157" s="16" t="s">
        <v>128</v>
      </c>
      <c r="C157" s="17" t="s">
        <v>129</v>
      </c>
      <c r="D157" s="18">
        <f aca="true" t="shared" si="5" ref="D157:F158">D158</f>
        <v>20120</v>
      </c>
      <c r="E157" s="18">
        <f t="shared" si="5"/>
        <v>20120</v>
      </c>
      <c r="F157" s="19">
        <f t="shared" si="5"/>
        <v>4589</v>
      </c>
      <c r="G157" s="50">
        <f t="shared" si="4"/>
        <v>22.808151093439363</v>
      </c>
    </row>
    <row r="158" spans="1:7" ht="15.75">
      <c r="A158" s="26"/>
      <c r="B158" s="16"/>
      <c r="C158" s="17" t="s">
        <v>58</v>
      </c>
      <c r="D158" s="18">
        <f t="shared" si="5"/>
        <v>20120</v>
      </c>
      <c r="E158" s="18">
        <f t="shared" si="5"/>
        <v>20120</v>
      </c>
      <c r="F158" s="21">
        <f t="shared" si="5"/>
        <v>4589</v>
      </c>
      <c r="G158" s="50">
        <f t="shared" si="4"/>
        <v>22.808151093439363</v>
      </c>
    </row>
    <row r="159" spans="1:7" ht="15.75">
      <c r="A159" s="26"/>
      <c r="B159" s="16"/>
      <c r="C159" s="17" t="s">
        <v>189</v>
      </c>
      <c r="D159" s="18">
        <v>20120</v>
      </c>
      <c r="E159" s="18">
        <v>20120</v>
      </c>
      <c r="F159" s="21">
        <v>4589</v>
      </c>
      <c r="G159" s="50">
        <f t="shared" si="4"/>
        <v>22.808151093439363</v>
      </c>
    </row>
    <row r="160" spans="1:7" ht="15.75">
      <c r="A160" s="26"/>
      <c r="B160" s="16" t="s">
        <v>130</v>
      </c>
      <c r="C160" s="17" t="s">
        <v>131</v>
      </c>
      <c r="D160" s="18">
        <f>D161</f>
        <v>3091070</v>
      </c>
      <c r="E160" s="18">
        <f>E161</f>
        <v>3091070</v>
      </c>
      <c r="F160" s="20">
        <f>F161</f>
        <v>611066</v>
      </c>
      <c r="G160" s="50">
        <f t="shared" si="4"/>
        <v>19.768753214906166</v>
      </c>
    </row>
    <row r="161" spans="1:7" ht="15.75">
      <c r="A161" s="26"/>
      <c r="B161" s="16"/>
      <c r="C161" s="17" t="s">
        <v>16</v>
      </c>
      <c r="D161" s="18">
        <v>3091070</v>
      </c>
      <c r="E161" s="18">
        <v>3091070</v>
      </c>
      <c r="F161" s="20">
        <v>611066</v>
      </c>
      <c r="G161" s="50">
        <f t="shared" si="4"/>
        <v>19.768753214906166</v>
      </c>
    </row>
    <row r="162" spans="1:7" ht="15.75">
      <c r="A162" s="26"/>
      <c r="B162" s="16"/>
      <c r="C162" s="17" t="s">
        <v>26</v>
      </c>
      <c r="D162" s="18">
        <v>2632706</v>
      </c>
      <c r="E162" s="18">
        <v>2712706</v>
      </c>
      <c r="F162" s="20">
        <v>555383</v>
      </c>
      <c r="G162" s="50">
        <f t="shared" si="4"/>
        <v>20.473394462945855</v>
      </c>
    </row>
    <row r="163" spans="1:7" ht="15.75">
      <c r="A163" s="26"/>
      <c r="B163" s="16">
        <v>85395</v>
      </c>
      <c r="C163" s="17" t="s">
        <v>11</v>
      </c>
      <c r="D163" s="18">
        <v>0</v>
      </c>
      <c r="E163" s="18">
        <f>E164</f>
        <v>1220</v>
      </c>
      <c r="F163" s="20">
        <f>F164</f>
        <v>1220</v>
      </c>
      <c r="G163" s="50">
        <f t="shared" si="4"/>
        <v>100</v>
      </c>
    </row>
    <row r="164" spans="1:7" ht="15.75">
      <c r="A164" s="26"/>
      <c r="B164" s="16"/>
      <c r="C164" s="17" t="s">
        <v>16</v>
      </c>
      <c r="D164" s="18">
        <v>0</v>
      </c>
      <c r="E164" s="18">
        <v>1220</v>
      </c>
      <c r="F164" s="20">
        <v>1220</v>
      </c>
      <c r="G164" s="50">
        <f t="shared" si="4"/>
        <v>100</v>
      </c>
    </row>
    <row r="165" spans="1:7" ht="15.75">
      <c r="A165" s="25" t="s">
        <v>132</v>
      </c>
      <c r="B165" s="13"/>
      <c r="C165" s="14" t="s">
        <v>133</v>
      </c>
      <c r="D165" s="15">
        <f>D166+D170+D173+D176+D180+D183+D186+D190+D194+D196</f>
        <v>6731367</v>
      </c>
      <c r="E165" s="15">
        <f>E166+E170+E173+E176+E180+E186+E190+E194+E196+E183</f>
        <v>7161558</v>
      </c>
      <c r="F165" s="19">
        <f>F166+F170+F173+F176+F180+F183+F186+F190+F194+F196</f>
        <v>1531458</v>
      </c>
      <c r="G165" s="50">
        <f t="shared" si="4"/>
        <v>21.384425009194928</v>
      </c>
    </row>
    <row r="166" spans="1:7" ht="15.75">
      <c r="A166" s="26"/>
      <c r="B166" s="16" t="s">
        <v>134</v>
      </c>
      <c r="C166" s="17" t="s">
        <v>135</v>
      </c>
      <c r="D166" s="18">
        <f>D167+D169</f>
        <v>603585</v>
      </c>
      <c r="E166" s="18">
        <f>E167</f>
        <v>453595</v>
      </c>
      <c r="F166" s="20">
        <f>F167</f>
        <v>102517</v>
      </c>
      <c r="G166" s="50">
        <f t="shared" si="4"/>
        <v>22.600998688257146</v>
      </c>
    </row>
    <row r="167" spans="1:7" ht="15.75">
      <c r="A167" s="26"/>
      <c r="B167" s="16"/>
      <c r="C167" s="17" t="s">
        <v>16</v>
      </c>
      <c r="D167" s="18">
        <v>568585</v>
      </c>
      <c r="E167" s="18">
        <v>453595</v>
      </c>
      <c r="F167" s="20">
        <v>102517</v>
      </c>
      <c r="G167" s="50">
        <f t="shared" si="4"/>
        <v>22.600998688257146</v>
      </c>
    </row>
    <row r="168" spans="1:7" ht="15.75">
      <c r="A168" s="26"/>
      <c r="B168" s="16"/>
      <c r="C168" s="17" t="s">
        <v>26</v>
      </c>
      <c r="D168" s="18">
        <v>182370</v>
      </c>
      <c r="E168" s="18">
        <v>180370</v>
      </c>
      <c r="F168" s="20">
        <v>32912</v>
      </c>
      <c r="G168" s="50">
        <f t="shared" si="4"/>
        <v>18.24693685202639</v>
      </c>
    </row>
    <row r="169" spans="1:7" ht="15.75">
      <c r="A169" s="26"/>
      <c r="B169" s="16"/>
      <c r="C169" s="17" t="s">
        <v>67</v>
      </c>
      <c r="D169" s="18">
        <v>35000</v>
      </c>
      <c r="E169" s="18">
        <v>0</v>
      </c>
      <c r="F169" s="20">
        <v>0</v>
      </c>
      <c r="G169" s="50">
        <v>0</v>
      </c>
    </row>
    <row r="170" spans="1:7" ht="33.75" customHeight="1">
      <c r="A170" s="26"/>
      <c r="B170" s="16" t="s">
        <v>136</v>
      </c>
      <c r="C170" s="17" t="s">
        <v>137</v>
      </c>
      <c r="D170" s="18">
        <f>D171</f>
        <v>836034</v>
      </c>
      <c r="E170" s="18">
        <f>E171</f>
        <v>918342</v>
      </c>
      <c r="F170" s="20">
        <f>F171</f>
        <v>187024</v>
      </c>
      <c r="G170" s="50">
        <f t="shared" si="4"/>
        <v>20.365397640530432</v>
      </c>
    </row>
    <row r="171" spans="1:7" ht="15.75">
      <c r="A171" s="26"/>
      <c r="B171" s="16"/>
      <c r="C171" s="17" t="s">
        <v>16</v>
      </c>
      <c r="D171" s="18">
        <v>836034</v>
      </c>
      <c r="E171" s="18">
        <v>918342</v>
      </c>
      <c r="F171" s="20">
        <v>187024</v>
      </c>
      <c r="G171" s="50">
        <f t="shared" si="4"/>
        <v>20.365397640530432</v>
      </c>
    </row>
    <row r="172" spans="1:7" ht="15.75">
      <c r="A172" s="26"/>
      <c r="B172" s="16"/>
      <c r="C172" s="17" t="s">
        <v>26</v>
      </c>
      <c r="D172" s="18">
        <v>724381</v>
      </c>
      <c r="E172" s="18">
        <v>781689</v>
      </c>
      <c r="F172" s="20">
        <v>163404</v>
      </c>
      <c r="G172" s="50">
        <f t="shared" si="4"/>
        <v>20.903965643625533</v>
      </c>
    </row>
    <row r="173" spans="1:7" ht="15.75">
      <c r="A173" s="26"/>
      <c r="B173" s="16" t="s">
        <v>138</v>
      </c>
      <c r="C173" s="17" t="s">
        <v>139</v>
      </c>
      <c r="D173" s="18">
        <f>D174</f>
        <v>265750</v>
      </c>
      <c r="E173" s="18">
        <f>E174</f>
        <v>309747</v>
      </c>
      <c r="F173" s="20">
        <f>F174</f>
        <v>64006</v>
      </c>
      <c r="G173" s="50">
        <f t="shared" si="4"/>
        <v>20.663961232877153</v>
      </c>
    </row>
    <row r="174" spans="1:7" ht="15.75">
      <c r="A174" s="26"/>
      <c r="B174" s="16"/>
      <c r="C174" s="17" t="s">
        <v>16</v>
      </c>
      <c r="D174" s="18">
        <v>265750</v>
      </c>
      <c r="E174" s="18">
        <v>309747</v>
      </c>
      <c r="F174" s="20">
        <v>64006</v>
      </c>
      <c r="G174" s="50">
        <f t="shared" si="4"/>
        <v>20.663961232877153</v>
      </c>
    </row>
    <row r="175" spans="1:7" ht="15.75">
      <c r="A175" s="26"/>
      <c r="B175" s="16"/>
      <c r="C175" s="17" t="s">
        <v>26</v>
      </c>
      <c r="D175" s="18">
        <v>178030</v>
      </c>
      <c r="E175" s="18">
        <v>192527</v>
      </c>
      <c r="F175" s="20">
        <v>39404</v>
      </c>
      <c r="G175" s="50">
        <f t="shared" si="4"/>
        <v>20.46673973001189</v>
      </c>
    </row>
    <row r="176" spans="1:7" ht="15.75">
      <c r="A176" s="26"/>
      <c r="B176" s="16" t="s">
        <v>140</v>
      </c>
      <c r="C176" s="17" t="s">
        <v>141</v>
      </c>
      <c r="D176" s="18">
        <f>D177</f>
        <v>2233229</v>
      </c>
      <c r="E176" s="18">
        <f>E177</f>
        <v>2433790</v>
      </c>
      <c r="F176" s="20">
        <f>F177</f>
        <v>555708</v>
      </c>
      <c r="G176" s="50">
        <f t="shared" si="4"/>
        <v>22.833029965609196</v>
      </c>
    </row>
    <row r="177" spans="1:7" ht="15.75">
      <c r="A177" s="26"/>
      <c r="B177" s="16"/>
      <c r="C177" s="17" t="s">
        <v>16</v>
      </c>
      <c r="D177" s="18">
        <v>2233229</v>
      </c>
      <c r="E177" s="18">
        <v>2433790</v>
      </c>
      <c r="F177" s="20">
        <v>555708</v>
      </c>
      <c r="G177" s="50">
        <f t="shared" si="4"/>
        <v>22.833029965609196</v>
      </c>
    </row>
    <row r="178" spans="1:7" ht="15.75">
      <c r="A178" s="26"/>
      <c r="B178" s="16"/>
      <c r="C178" s="17" t="s">
        <v>26</v>
      </c>
      <c r="D178" s="18">
        <v>1355836</v>
      </c>
      <c r="E178" s="18">
        <v>1463769</v>
      </c>
      <c r="F178" s="20">
        <v>341156</v>
      </c>
      <c r="G178" s="50">
        <f t="shared" si="4"/>
        <v>23.306682953389505</v>
      </c>
    </row>
    <row r="179" spans="1:7" ht="15.75">
      <c r="A179" s="26"/>
      <c r="B179" s="16"/>
      <c r="C179" s="17" t="s">
        <v>28</v>
      </c>
      <c r="D179" s="18">
        <v>0</v>
      </c>
      <c r="E179" s="18">
        <v>0</v>
      </c>
      <c r="F179" s="20">
        <v>0</v>
      </c>
      <c r="G179" s="50">
        <v>0</v>
      </c>
    </row>
    <row r="180" spans="1:7" ht="15.75">
      <c r="A180" s="26"/>
      <c r="B180" s="16" t="s">
        <v>142</v>
      </c>
      <c r="C180" s="17" t="s">
        <v>143</v>
      </c>
      <c r="D180" s="18">
        <f>D181</f>
        <v>29326</v>
      </c>
      <c r="E180" s="18">
        <f>E181</f>
        <v>34702</v>
      </c>
      <c r="F180" s="20">
        <f>F181</f>
        <v>9000</v>
      </c>
      <c r="G180" s="50">
        <f t="shared" si="4"/>
        <v>25.935104604921904</v>
      </c>
    </row>
    <row r="181" spans="1:7" ht="15.75">
      <c r="A181" s="26"/>
      <c r="B181" s="16"/>
      <c r="C181" s="17" t="s">
        <v>16</v>
      </c>
      <c r="D181" s="18">
        <v>29326</v>
      </c>
      <c r="E181" s="18">
        <v>34702</v>
      </c>
      <c r="F181" s="20">
        <v>9000</v>
      </c>
      <c r="G181" s="50">
        <f t="shared" si="4"/>
        <v>25.935104604921904</v>
      </c>
    </row>
    <row r="182" spans="1:7" ht="15.75">
      <c r="A182" s="26"/>
      <c r="B182" s="16"/>
      <c r="C182" s="17" t="s">
        <v>26</v>
      </c>
      <c r="D182" s="18">
        <v>0</v>
      </c>
      <c r="E182" s="18">
        <v>0</v>
      </c>
      <c r="F182" s="20"/>
      <c r="G182" s="50">
        <v>0</v>
      </c>
    </row>
    <row r="183" spans="1:7" ht="15.75">
      <c r="A183" s="26"/>
      <c r="B183" s="16" t="s">
        <v>144</v>
      </c>
      <c r="C183" s="17" t="s">
        <v>145</v>
      </c>
      <c r="D183" s="18">
        <f>D184</f>
        <v>676312</v>
      </c>
      <c r="E183" s="18">
        <f>E184</f>
        <v>708288</v>
      </c>
      <c r="F183" s="20">
        <f>F184</f>
        <v>186482</v>
      </c>
      <c r="G183" s="50">
        <f t="shared" si="4"/>
        <v>26.32855561579471</v>
      </c>
    </row>
    <row r="184" spans="1:7" ht="15.75">
      <c r="A184" s="26"/>
      <c r="B184" s="16"/>
      <c r="C184" s="17" t="s">
        <v>16</v>
      </c>
      <c r="D184" s="18">
        <v>676312</v>
      </c>
      <c r="E184" s="18">
        <v>708288</v>
      </c>
      <c r="F184" s="20">
        <v>186482</v>
      </c>
      <c r="G184" s="50">
        <f t="shared" si="4"/>
        <v>26.32855561579471</v>
      </c>
    </row>
    <row r="185" spans="1:7" ht="15.75">
      <c r="A185" s="26"/>
      <c r="B185" s="16"/>
      <c r="C185" s="17" t="s">
        <v>146</v>
      </c>
      <c r="D185" s="18">
        <v>414455</v>
      </c>
      <c r="E185" s="18">
        <v>447375</v>
      </c>
      <c r="F185" s="20">
        <v>132068</v>
      </c>
      <c r="G185" s="50">
        <f t="shared" si="4"/>
        <v>29.520648225761388</v>
      </c>
    </row>
    <row r="186" spans="1:7" ht="16.5" thickBot="1">
      <c r="A186" s="29"/>
      <c r="B186" s="30">
        <v>85420</v>
      </c>
      <c r="C186" s="31" t="s">
        <v>186</v>
      </c>
      <c r="D186" s="32">
        <f>D187+D189</f>
        <v>836254</v>
      </c>
      <c r="E186" s="32">
        <f>E187+E189</f>
        <v>985253</v>
      </c>
      <c r="F186" s="33">
        <f>F187</f>
        <v>173179</v>
      </c>
      <c r="G186" s="50">
        <f t="shared" si="4"/>
        <v>17.57710963579913</v>
      </c>
    </row>
    <row r="187" spans="1:7" ht="15.75">
      <c r="A187" s="35"/>
      <c r="B187" s="36"/>
      <c r="C187" s="37" t="s">
        <v>16</v>
      </c>
      <c r="D187" s="38">
        <v>822887</v>
      </c>
      <c r="E187" s="38">
        <v>971886</v>
      </c>
      <c r="F187" s="39">
        <v>173179</v>
      </c>
      <c r="G187" s="50">
        <f t="shared" si="4"/>
        <v>17.81885941355262</v>
      </c>
    </row>
    <row r="188" spans="1:7" ht="15.75">
      <c r="A188" s="26"/>
      <c r="B188" s="16"/>
      <c r="C188" s="17" t="s">
        <v>146</v>
      </c>
      <c r="D188" s="18">
        <v>573961</v>
      </c>
      <c r="E188" s="18">
        <v>620460</v>
      </c>
      <c r="F188" s="20">
        <v>138163</v>
      </c>
      <c r="G188" s="50">
        <f t="shared" si="4"/>
        <v>22.2678335428553</v>
      </c>
    </row>
    <row r="189" spans="1:7" ht="15.75">
      <c r="A189" s="26"/>
      <c r="B189" s="16"/>
      <c r="C189" s="17" t="s">
        <v>197</v>
      </c>
      <c r="D189" s="18">
        <v>13367</v>
      </c>
      <c r="E189" s="18">
        <v>13367</v>
      </c>
      <c r="F189" s="20">
        <v>0</v>
      </c>
      <c r="G189" s="50">
        <f t="shared" si="4"/>
        <v>0</v>
      </c>
    </row>
    <row r="190" spans="1:7" ht="15.75">
      <c r="A190" s="26"/>
      <c r="B190" s="16">
        <v>85421</v>
      </c>
      <c r="C190" s="17" t="s">
        <v>187</v>
      </c>
      <c r="D190" s="18">
        <f>D191+D192</f>
        <v>1169054</v>
      </c>
      <c r="E190" s="18">
        <f>E191+E192</f>
        <v>1236018</v>
      </c>
      <c r="F190" s="20">
        <f>F191</f>
        <v>247806</v>
      </c>
      <c r="G190" s="50">
        <f t="shared" si="4"/>
        <v>20.048737154313287</v>
      </c>
    </row>
    <row r="191" spans="1:7" ht="15.75">
      <c r="A191" s="26"/>
      <c r="B191" s="16"/>
      <c r="C191" s="17" t="s">
        <v>16</v>
      </c>
      <c r="D191" s="18">
        <v>1148295</v>
      </c>
      <c r="E191" s="18">
        <v>1215259</v>
      </c>
      <c r="F191" s="20">
        <v>247806</v>
      </c>
      <c r="G191" s="50">
        <f t="shared" si="4"/>
        <v>20.39120878759178</v>
      </c>
    </row>
    <row r="192" spans="1:7" ht="15.75">
      <c r="A192" s="26"/>
      <c r="B192" s="16"/>
      <c r="C192" s="17" t="s">
        <v>28</v>
      </c>
      <c r="D192" s="18">
        <v>20759</v>
      </c>
      <c r="E192" s="18">
        <v>20759</v>
      </c>
      <c r="F192" s="20">
        <v>0</v>
      </c>
      <c r="G192" s="50">
        <f t="shared" si="4"/>
        <v>0</v>
      </c>
    </row>
    <row r="193" spans="1:7" ht="15.75">
      <c r="A193" s="26"/>
      <c r="B193" s="16"/>
      <c r="C193" s="17" t="s">
        <v>146</v>
      </c>
      <c r="D193" s="18">
        <v>854507</v>
      </c>
      <c r="E193" s="18">
        <v>921471</v>
      </c>
      <c r="F193" s="20">
        <v>191897</v>
      </c>
      <c r="G193" s="50">
        <f t="shared" si="4"/>
        <v>20.825072085827987</v>
      </c>
    </row>
    <row r="194" spans="1:7" ht="15.75">
      <c r="A194" s="25"/>
      <c r="B194" s="16" t="s">
        <v>147</v>
      </c>
      <c r="C194" s="17" t="s">
        <v>102</v>
      </c>
      <c r="D194" s="18">
        <f>D195</f>
        <v>20606</v>
      </c>
      <c r="E194" s="18">
        <f>E195</f>
        <v>21747</v>
      </c>
      <c r="F194" s="20">
        <f>F195</f>
        <v>4410</v>
      </c>
      <c r="G194" s="50">
        <f t="shared" si="4"/>
        <v>20.278659125396604</v>
      </c>
    </row>
    <row r="195" spans="1:7" ht="15.75">
      <c r="A195" s="25"/>
      <c r="B195" s="16"/>
      <c r="C195" s="17" t="s">
        <v>16</v>
      </c>
      <c r="D195" s="18">
        <v>20606</v>
      </c>
      <c r="E195" s="18">
        <v>21747</v>
      </c>
      <c r="F195" s="20">
        <v>4410</v>
      </c>
      <c r="G195" s="50">
        <f t="shared" si="4"/>
        <v>20.278659125396604</v>
      </c>
    </row>
    <row r="196" spans="1:7" ht="15.75">
      <c r="A196" s="25"/>
      <c r="B196" s="16" t="s">
        <v>148</v>
      </c>
      <c r="C196" s="17" t="s">
        <v>11</v>
      </c>
      <c r="D196" s="18">
        <f>D198</f>
        <v>61217</v>
      </c>
      <c r="E196" s="18">
        <f>E198</f>
        <v>60076</v>
      </c>
      <c r="F196" s="20">
        <f>F198</f>
        <v>1326</v>
      </c>
      <c r="G196" s="50">
        <f t="shared" si="4"/>
        <v>2.207204208003196</v>
      </c>
    </row>
    <row r="197" spans="1:7" ht="15.75">
      <c r="A197" s="25"/>
      <c r="B197" s="16"/>
      <c r="C197" s="17" t="s">
        <v>146</v>
      </c>
      <c r="D197" s="18">
        <v>11390</v>
      </c>
      <c r="E197" s="18">
        <v>11390</v>
      </c>
      <c r="F197" s="20"/>
      <c r="G197" s="50">
        <f t="shared" si="4"/>
        <v>0</v>
      </c>
    </row>
    <row r="198" spans="1:7" ht="15.75">
      <c r="A198" s="25"/>
      <c r="B198" s="16"/>
      <c r="C198" s="17" t="s">
        <v>149</v>
      </c>
      <c r="D198" s="18">
        <v>61217</v>
      </c>
      <c r="E198" s="18">
        <v>60076</v>
      </c>
      <c r="F198" s="20">
        <v>1326</v>
      </c>
      <c r="G198" s="50">
        <f t="shared" si="4"/>
        <v>2.207204208003196</v>
      </c>
    </row>
    <row r="199" spans="1:7" ht="31.5">
      <c r="A199" s="25" t="s">
        <v>150</v>
      </c>
      <c r="B199" s="13"/>
      <c r="C199" s="14" t="s">
        <v>151</v>
      </c>
      <c r="D199" s="15">
        <f>D200</f>
        <v>70873</v>
      </c>
      <c r="E199" s="15">
        <f>E200</f>
        <v>70873</v>
      </c>
      <c r="F199" s="19">
        <v>0</v>
      </c>
      <c r="G199" s="50">
        <f t="shared" si="4"/>
        <v>0</v>
      </c>
    </row>
    <row r="200" spans="1:7" ht="15.75">
      <c r="A200" s="26"/>
      <c r="B200" s="16" t="s">
        <v>152</v>
      </c>
      <c r="C200" s="17" t="s">
        <v>153</v>
      </c>
      <c r="D200" s="18">
        <f>D201</f>
        <v>70873</v>
      </c>
      <c r="E200" s="18">
        <f>E201</f>
        <v>70873</v>
      </c>
      <c r="F200" s="19">
        <v>0</v>
      </c>
      <c r="G200" s="50">
        <f t="shared" si="4"/>
        <v>0</v>
      </c>
    </row>
    <row r="201" spans="1:7" ht="15.75">
      <c r="A201" s="26"/>
      <c r="B201" s="16"/>
      <c r="C201" s="17" t="s">
        <v>58</v>
      </c>
      <c r="D201" s="18">
        <v>70873</v>
      </c>
      <c r="E201" s="18">
        <v>70873</v>
      </c>
      <c r="F201" s="19">
        <v>0</v>
      </c>
      <c r="G201" s="50">
        <f t="shared" si="4"/>
        <v>0</v>
      </c>
    </row>
    <row r="202" spans="1:7" ht="16.5" customHeight="1">
      <c r="A202" s="25" t="s">
        <v>154</v>
      </c>
      <c r="B202" s="13"/>
      <c r="C202" s="14" t="s">
        <v>155</v>
      </c>
      <c r="D202" s="15">
        <f>D203+D206</f>
        <v>116500</v>
      </c>
      <c r="E202" s="15">
        <f>E203+E206+E209</f>
        <v>116500</v>
      </c>
      <c r="F202" s="19">
        <f>F203+F209</f>
        <v>3891</v>
      </c>
      <c r="G202" s="50">
        <f t="shared" si="4"/>
        <v>3.339914163090129</v>
      </c>
    </row>
    <row r="203" spans="1:7" ht="15.75">
      <c r="A203" s="26"/>
      <c r="B203" s="16" t="s">
        <v>156</v>
      </c>
      <c r="C203" s="17" t="s">
        <v>157</v>
      </c>
      <c r="D203" s="18">
        <f>D205</f>
        <v>66500</v>
      </c>
      <c r="E203" s="18">
        <f>E205</f>
        <v>64475</v>
      </c>
      <c r="F203" s="20">
        <f>F204</f>
        <v>1866</v>
      </c>
      <c r="G203" s="50">
        <f t="shared" si="4"/>
        <v>2.8941450174486234</v>
      </c>
    </row>
    <row r="204" spans="1:7" ht="15.75">
      <c r="A204" s="26"/>
      <c r="B204" s="16"/>
      <c r="C204" s="17" t="s">
        <v>176</v>
      </c>
      <c r="D204" s="18">
        <v>32000</v>
      </c>
      <c r="E204" s="18">
        <v>32000</v>
      </c>
      <c r="F204" s="20">
        <f>F205</f>
        <v>1866</v>
      </c>
      <c r="G204" s="50">
        <f t="shared" si="4"/>
        <v>5.831250000000001</v>
      </c>
    </row>
    <row r="205" spans="1:7" ht="15.75">
      <c r="A205" s="26"/>
      <c r="B205" s="16"/>
      <c r="C205" s="17" t="s">
        <v>16</v>
      </c>
      <c r="D205" s="18">
        <v>66500</v>
      </c>
      <c r="E205" s="18">
        <v>64475</v>
      </c>
      <c r="F205" s="20">
        <v>1866</v>
      </c>
      <c r="G205" s="50">
        <f t="shared" si="4"/>
        <v>2.8941450174486234</v>
      </c>
    </row>
    <row r="206" spans="1:7" ht="15.75">
      <c r="A206" s="26"/>
      <c r="B206" s="16" t="s">
        <v>158</v>
      </c>
      <c r="C206" s="17" t="s">
        <v>159</v>
      </c>
      <c r="D206" s="18">
        <f>D207</f>
        <v>50000</v>
      </c>
      <c r="E206" s="18">
        <f>E207</f>
        <v>50000</v>
      </c>
      <c r="F206" s="20">
        <v>0</v>
      </c>
      <c r="G206" s="50">
        <f t="shared" si="4"/>
        <v>0</v>
      </c>
    </row>
    <row r="207" spans="1:7" ht="15.75">
      <c r="A207" s="26"/>
      <c r="B207" s="16"/>
      <c r="C207" s="17" t="s">
        <v>16</v>
      </c>
      <c r="D207" s="18">
        <f>D208</f>
        <v>50000</v>
      </c>
      <c r="E207" s="18">
        <f>E208</f>
        <v>50000</v>
      </c>
      <c r="F207" s="20">
        <v>0</v>
      </c>
      <c r="G207" s="50">
        <f aca="true" t="shared" si="6" ref="G207:G223">F207/E207*100</f>
        <v>0</v>
      </c>
    </row>
    <row r="208" spans="1:7" ht="36" customHeight="1">
      <c r="A208" s="28"/>
      <c r="B208" s="12"/>
      <c r="C208" s="17" t="s">
        <v>191</v>
      </c>
      <c r="D208" s="18">
        <v>50000</v>
      </c>
      <c r="E208" s="18">
        <v>50000</v>
      </c>
      <c r="F208" s="20">
        <v>0</v>
      </c>
      <c r="G208" s="50">
        <f t="shared" si="6"/>
        <v>0</v>
      </c>
    </row>
    <row r="209" spans="1:7" ht="17.25" customHeight="1">
      <c r="A209" s="28"/>
      <c r="B209" s="16">
        <v>92195</v>
      </c>
      <c r="C209" s="17" t="s">
        <v>11</v>
      </c>
      <c r="D209" s="18">
        <v>0</v>
      </c>
      <c r="E209" s="18">
        <f>E210</f>
        <v>2025</v>
      </c>
      <c r="F209" s="20">
        <f>F210</f>
        <v>2025</v>
      </c>
      <c r="G209" s="50">
        <f t="shared" si="6"/>
        <v>100</v>
      </c>
    </row>
    <row r="210" spans="1:7" ht="16.5" customHeight="1">
      <c r="A210" s="28"/>
      <c r="B210" s="12"/>
      <c r="C210" s="17" t="s">
        <v>16</v>
      </c>
      <c r="D210" s="18">
        <v>0</v>
      </c>
      <c r="E210" s="18">
        <v>2025</v>
      </c>
      <c r="F210" s="20">
        <v>2025</v>
      </c>
      <c r="G210" s="50">
        <f t="shared" si="6"/>
        <v>100</v>
      </c>
    </row>
    <row r="211" spans="1:7" ht="15.75">
      <c r="A211" s="25" t="s">
        <v>160</v>
      </c>
      <c r="B211" s="13"/>
      <c r="C211" s="14" t="s">
        <v>161</v>
      </c>
      <c r="D211" s="15">
        <f>D212</f>
        <v>105000</v>
      </c>
      <c r="E211" s="15">
        <f>E212</f>
        <v>105000</v>
      </c>
      <c r="F211" s="19">
        <f>F212</f>
        <v>48353</v>
      </c>
      <c r="G211" s="50">
        <f t="shared" si="6"/>
        <v>46.05047619047619</v>
      </c>
    </row>
    <row r="212" spans="1:7" ht="15.75">
      <c r="A212" s="26"/>
      <c r="B212" s="16" t="s">
        <v>162</v>
      </c>
      <c r="C212" s="17" t="s">
        <v>163</v>
      </c>
      <c r="D212" s="18">
        <f>D213+D214</f>
        <v>105000</v>
      </c>
      <c r="E212" s="18">
        <f>E213+E214</f>
        <v>105000</v>
      </c>
      <c r="F212" s="20">
        <f>F213</f>
        <v>48353</v>
      </c>
      <c r="G212" s="50">
        <f t="shared" si="6"/>
        <v>46.05047619047619</v>
      </c>
    </row>
    <row r="213" spans="1:7" ht="15.75">
      <c r="A213" s="26"/>
      <c r="B213" s="16"/>
      <c r="C213" s="17" t="s">
        <v>16</v>
      </c>
      <c r="D213" s="18">
        <v>90000</v>
      </c>
      <c r="E213" s="18">
        <v>90000</v>
      </c>
      <c r="F213" s="20">
        <v>48353</v>
      </c>
      <c r="G213" s="50">
        <f t="shared" si="6"/>
        <v>53.72555555555556</v>
      </c>
    </row>
    <row r="214" spans="1:7" ht="15.75">
      <c r="A214" s="26"/>
      <c r="B214" s="16"/>
      <c r="C214" s="17" t="s">
        <v>28</v>
      </c>
      <c r="D214" s="18">
        <v>15000</v>
      </c>
      <c r="E214" s="18">
        <v>15000</v>
      </c>
      <c r="F214" s="20"/>
      <c r="G214" s="50">
        <f t="shared" si="6"/>
        <v>0</v>
      </c>
    </row>
    <row r="215" spans="1:7" ht="15.75">
      <c r="A215" s="26"/>
      <c r="B215" s="16"/>
      <c r="C215" s="17" t="s">
        <v>164</v>
      </c>
      <c r="D215" s="18">
        <v>60000</v>
      </c>
      <c r="E215" s="18">
        <v>60000</v>
      </c>
      <c r="F215" s="20">
        <v>35000</v>
      </c>
      <c r="G215" s="50">
        <f t="shared" si="6"/>
        <v>58.333333333333336</v>
      </c>
    </row>
    <row r="216" spans="1:7" ht="15.75">
      <c r="A216" s="25"/>
      <c r="B216" s="13"/>
      <c r="C216" s="14" t="s">
        <v>165</v>
      </c>
      <c r="D216" s="15">
        <f>D14+D17+D22+D25+D32+D36+D41+D52+D71+D74+D82+D85+D89+D122+D133+D156+D165+D199+D202+D211</f>
        <v>51642002</v>
      </c>
      <c r="E216" s="15">
        <f>E14+E17+E22+E25+E32+E36+E41+E52+E71+E74+E82+E85+E89+E122+E133+E156+E199+E202+E211+E165</f>
        <v>53618115</v>
      </c>
      <c r="F216" s="19">
        <f>F17+F25+F32+F36+F41+F52+F74+F82+F89+F122+F133+F156+F165+F202+F211</f>
        <v>10426566</v>
      </c>
      <c r="G216" s="50">
        <f t="shared" si="6"/>
        <v>19.445976420469087</v>
      </c>
    </row>
    <row r="217" spans="1:7" ht="15.75">
      <c r="A217" s="26"/>
      <c r="B217" s="16"/>
      <c r="C217" s="17" t="s">
        <v>166</v>
      </c>
      <c r="D217" s="18">
        <v>48382209</v>
      </c>
      <c r="E217" s="20">
        <f>E16+E19+E21+E24+E27+E31+E34+E38+E43+E45+E47+E49+F40+F66+E54+E57+E60+E64+E67+E70+E73+E76+E78+E81+E84+E86+E91+E95+E99+E104+E106+E109+E112+E115+E118+E120+E124+E127+E129+E132+E135+E140+E145+E149+E152+E158+E161+E164+E167+E171+E174+E177+E181+E184+E187+E191+E195+E198+E201+E205+E207+E210+E213+E155</f>
        <v>50449687</v>
      </c>
      <c r="F217" s="21">
        <v>10374921</v>
      </c>
      <c r="G217" s="50">
        <f t="shared" si="6"/>
        <v>20.564886755392557</v>
      </c>
    </row>
    <row r="218" spans="1:7" ht="16.5" thickBot="1">
      <c r="A218" s="29"/>
      <c r="B218" s="30"/>
      <c r="C218" s="31" t="s">
        <v>167</v>
      </c>
      <c r="D218" s="32">
        <f>D28+D50+D55+D61+D92+D96+D100+D110+D116+D121+D131+D136+D141+D146+D150+D162+D168+D172+D175+D178+D185+D188+D193+D197+D107+D113</f>
        <v>26053737</v>
      </c>
      <c r="E218" s="33">
        <f>E28+E50+E55+E61+E65+E92+E96+E100+E107+E110+E113+E116+E121+E131+E136+E141+E146+E150+E162+E168+E172+E175+E178+E185+E188+E193+E197</f>
        <v>26790817</v>
      </c>
      <c r="F218" s="34">
        <v>5872846</v>
      </c>
      <c r="G218" s="50">
        <f t="shared" si="6"/>
        <v>21.921115731558316</v>
      </c>
    </row>
    <row r="219" spans="1:7" ht="15.75">
      <c r="A219" s="35"/>
      <c r="B219" s="36"/>
      <c r="C219" s="37" t="s">
        <v>168</v>
      </c>
      <c r="D219" s="38">
        <v>2526662</v>
      </c>
      <c r="E219" s="39">
        <f>E68+E93+E102+E138+E142+E147+E153+E159+E204+E208+E215</f>
        <v>2544874</v>
      </c>
      <c r="F219" s="40">
        <v>585662</v>
      </c>
      <c r="G219" s="50">
        <f t="shared" si="6"/>
        <v>23.0133986987175</v>
      </c>
    </row>
    <row r="220" spans="1:7" ht="15.75">
      <c r="A220" s="26"/>
      <c r="B220" s="16"/>
      <c r="C220" s="17" t="s">
        <v>169</v>
      </c>
      <c r="D220" s="18">
        <v>1500000</v>
      </c>
      <c r="E220" s="20">
        <f>E84</f>
        <v>1500000</v>
      </c>
      <c r="F220" s="21">
        <v>218147</v>
      </c>
      <c r="G220" s="50">
        <f t="shared" si="6"/>
        <v>14.543133333333333</v>
      </c>
    </row>
    <row r="221" spans="1:7" ht="15.75">
      <c r="A221" s="26"/>
      <c r="B221" s="16"/>
      <c r="C221" s="17" t="s">
        <v>170</v>
      </c>
      <c r="D221" s="18"/>
      <c r="E221" s="18">
        <v>0</v>
      </c>
      <c r="F221" s="19"/>
      <c r="G221" s="50">
        <v>0</v>
      </c>
    </row>
    <row r="222" spans="1:7" ht="15.75">
      <c r="A222" s="26"/>
      <c r="B222" s="16"/>
      <c r="C222" s="17" t="s">
        <v>171</v>
      </c>
      <c r="D222" s="18"/>
      <c r="E222" s="18">
        <v>0</v>
      </c>
      <c r="F222" s="19"/>
      <c r="G222" s="50">
        <v>0</v>
      </c>
    </row>
    <row r="223" spans="1:7" ht="16.5" thickBot="1">
      <c r="A223" s="29"/>
      <c r="B223" s="30"/>
      <c r="C223" s="31" t="s">
        <v>172</v>
      </c>
      <c r="D223" s="32">
        <f>D214+D192+D189+D169+D101+D97+D51+D29</f>
        <v>3259793</v>
      </c>
      <c r="E223" s="33">
        <f>E29+E51+E101+E189+E192++E214</f>
        <v>3184793</v>
      </c>
      <c r="F223" s="34">
        <v>51649</v>
      </c>
      <c r="G223" s="50">
        <f t="shared" si="6"/>
        <v>1.621738053305191</v>
      </c>
    </row>
    <row r="224" ht="12.75">
      <c r="F224" s="9"/>
    </row>
    <row r="225" spans="5:6" ht="12.75">
      <c r="E225" s="9"/>
      <c r="F225" s="9"/>
    </row>
    <row r="226" ht="12.75">
      <c r="F226" s="9"/>
    </row>
    <row r="227" ht="12.75">
      <c r="F227" s="9"/>
    </row>
    <row r="228" ht="12.75">
      <c r="F228" s="9"/>
    </row>
    <row r="229" ht="12.75">
      <c r="F229" s="9"/>
    </row>
    <row r="230" ht="12.75">
      <c r="F230" s="9"/>
    </row>
    <row r="231" ht="12.75">
      <c r="F231" s="9"/>
    </row>
    <row r="232" ht="12.75">
      <c r="F232" s="9"/>
    </row>
    <row r="233" ht="12.75">
      <c r="F233" s="9"/>
    </row>
    <row r="234" ht="12.75">
      <c r="F234" s="9"/>
    </row>
    <row r="235" ht="12.75">
      <c r="F235" s="9"/>
    </row>
  </sheetData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2008-04-04T10:44:25Z</cp:lastPrinted>
  <dcterms:created xsi:type="dcterms:W3CDTF">2005-11-08T10:40:11Z</dcterms:created>
  <dcterms:modified xsi:type="dcterms:W3CDTF">2008-04-28T07:17:31Z</dcterms:modified>
  <cp:category/>
  <cp:version/>
  <cp:contentType/>
  <cp:contentStatus/>
</cp:coreProperties>
</file>