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<sst xmlns="http://schemas.openxmlformats.org/spreadsheetml/2006/main" count="585" uniqueCount="202">
  <si>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</si>
  <si>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</si>
  <si>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</si>
  <si>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</si>
  <si>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</si>
  <si>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</si>
  <si>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</si>
  <si>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</si>
  <si>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</si>
  <si>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</si>
  <si>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</si>
  <si>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</si>
  <si>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</si>
  <si>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</si>
  <si>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</si>
  <si>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</si>
  <si>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</si>
  <si>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</si>
  <si>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</si>
  <si>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</si>
  <si>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</si>
  <si>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</si>
  <si>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</si>
  <si>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</si>
  <si>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</si>
  <si>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</si>
  <si>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</si>
  <si>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</si>
  <si>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</si>
  <si>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</si>
  <si>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</si>
  <si>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</si>
  <si>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</si>
  <si>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</si>
  <si>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</si>
  <si>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</si>
  <si>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</si>
  <si>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</si>
  <si>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</si>
  <si>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</si>
  <si>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</si>
  <si>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</si>
  <si>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</si>
  <si>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</si>
  <si>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</si>
  <si>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</si>
  <si>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</si>
  <si>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</si>
  <si>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</si>
  <si>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</si>
  <si>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</si>
  <si>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</si>
  <si>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</si>
  <si>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</si>
  <si>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</si>
  <si>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</si>
  <si>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</si>
  <si>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</si>
  <si>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</si>
  <si>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</si>
  <si>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</si>
  <si>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</si>
  <si>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</si>
  <si>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</si>
  <si>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</si>
  <si>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</si>
  <si>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</si>
  <si>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</si>
  <si>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</si>
  <si>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</si>
  <si>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</si>
  <si>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</si>
  <si>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</si>
  <si>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</si>
  <si>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</si>
  <si>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</si>
  <si>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</si>
  <si>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</si>
  <si>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</si>
  <si>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</si>
  <si>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</si>
  <si>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</si>
  <si>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</si>
  <si>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</si>
  <si>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</si>
  <si>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</si>
  <si>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</si>
  <si>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</si>
  <si>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</si>
  <si>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</si>
  <si>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</si>
  <si>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</si>
  <si>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</si>
  <si>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</si>
  <si>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</si>
  <si>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</si>
  <si>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</si>
  <si>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</si>
  <si>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</si>
  <si>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</si>
  <si>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</si>
  <si>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</si>
  <si>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</si>
  <si>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</si>
  <si>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</si>
  <si>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</si>
  <si>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</si>
  <si>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</si>
  <si>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</si>
  <si>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</si>
  <si>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</si>
  <si>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</si>
  <si>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</si>
  <si>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</si>
  <si>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</si>
  <si>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</si>
  <si>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</si>
  <si>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</si>
  <si>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</si>
  <si>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</si>
  <si>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</si>
  <si>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</si>
  <si>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</si>
  <si>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</si>
  <si>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</si>
  <si>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</si>
  <si>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</si>
  <si>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</si>
  <si>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</si>
  <si>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</si>
  <si>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</si>
  <si>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</si>
  <si>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</si>
  <si>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</si>
  <si>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</si>
  <si>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</si>
  <si>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</si>
  <si>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</si>
  <si>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</si>
  <si>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</si>
  <si>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</si>
  <si>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</si>
  <si>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</si>
  <si>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</si>
  <si>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</si>
  <si>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</si>
  <si>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</si>
  <si>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</si>
  <si>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</si>
  <si>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</si>
  <si>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</si>
  <si>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</si>
  <si>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</si>
  <si>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</si>
  <si>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</si>
  <si>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</si>
  <si>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</si>
  <si>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</si>
  <si>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</si>
  <si>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</si>
  <si>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</si>
  <si>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</si>
  <si>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</si>
  <si>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</si>
  <si>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</si>
  <si>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</si>
  <si>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</si>
  <si>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</si>
  <si>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</si>
  <si>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</si>
  <si>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</si>
  <si>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</si>
  <si>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</si>
  <si>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</si>
  <si>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</si>
  <si>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</si>
  <si>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</si>
  <si>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</si>
  <si>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</si>
  <si>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</si>
  <si>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</si>
  <si>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</si>
  <si>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</si>
  <si>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</si>
  <si>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</si>
  <si>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</si>
  <si>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</si>
  <si>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</si>
  <si>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</si>
  <si>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</si>
  <si>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</si>
  <si>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</si>
  <si>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</si>
  <si>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</si>
  <si>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</si>
  <si>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</si>
  <si>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</si>
  <si>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</si>
  <si>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</si>
  <si>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</si>
  <si>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na 31.12.2008</t>
  </si>
  <si>
    <t xml:space="preserve">                  WYDATKI   POWIATU  WYKONANE    W    2008 ROKU     WEDŁUG      DZIAŁÓW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</si>
</sst>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4.140625" style="0" customWidth="1"/>
    <col min="9" max="10" width="16.00390625" style="0" bestFit="1" customWidth="1"/>
  </cols>
  <sheetData>
    <row r="1" spans="3:6" ht="14.25">
      <c r="C1" s="52" t="s">
        <v>201</v>
      </c>
      <c r="D1" s="52"/>
      <c r="E1" s="52"/>
      <c r="F1" s="6"/>
    </row>
    <row r="2" spans="3:5" ht="14.25">
      <c r="C2" s="52" t="s">
        <v>177</v>
      </c>
      <c r="D2" s="52"/>
      <c r="E2" s="52"/>
    </row>
    <row r="3" spans="6:7" ht="13.5" thickBot="1">
      <c r="F3" s="48"/>
      <c r="G3" s="48" t="s">
        <v>173</v>
      </c>
    </row>
    <row r="4" spans="1:7" ht="12.75">
      <c r="A4" s="1"/>
      <c r="B4" s="1"/>
      <c r="C4" s="1"/>
      <c r="D4" s="49" t="s">
        <v>187</v>
      </c>
      <c r="E4" s="22"/>
      <c r="F4" s="1"/>
      <c r="G4" s="49" t="s">
        <v>181</v>
      </c>
    </row>
    <row r="5" spans="1:7" ht="12.75">
      <c r="A5" s="2" t="s">
        <v>0</v>
      </c>
      <c r="B5" s="2" t="s">
        <v>1</v>
      </c>
      <c r="C5" s="2" t="s">
        <v>2</v>
      </c>
      <c r="D5" s="50"/>
      <c r="E5" s="2" t="s">
        <v>187</v>
      </c>
      <c r="F5" s="2" t="s">
        <v>180</v>
      </c>
      <c r="G5" s="50"/>
    </row>
    <row r="6" spans="1:7" ht="13.5" thickBot="1">
      <c r="A6" s="3"/>
      <c r="B6" s="3"/>
      <c r="C6" s="3"/>
      <c r="D6" s="51"/>
      <c r="E6" s="43" t="s">
        <v>179</v>
      </c>
      <c r="F6" s="4" t="s">
        <v>200</v>
      </c>
      <c r="G6" s="51"/>
    </row>
    <row r="7" spans="1:7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</row>
    <row r="8" spans="1:7" ht="15.75">
      <c r="A8" s="33" t="s">
        <v>6</v>
      </c>
      <c r="B8" s="34"/>
      <c r="C8" s="35" t="s">
        <v>7</v>
      </c>
      <c r="D8" s="36">
        <f aca="true" t="shared" si="0" ref="D8:F9">D9</f>
        <v>10000</v>
      </c>
      <c r="E8" s="36">
        <f t="shared" si="0"/>
        <v>10000</v>
      </c>
      <c r="F8" s="37">
        <f t="shared" si="0"/>
        <v>9964</v>
      </c>
      <c r="G8" s="41">
        <f>F8/E8*100</f>
        <v>99.64</v>
      </c>
    </row>
    <row r="9" spans="1:7" ht="15.75">
      <c r="A9" s="24"/>
      <c r="B9" s="15" t="s">
        <v>8</v>
      </c>
      <c r="C9" s="16" t="s">
        <v>9</v>
      </c>
      <c r="D9" s="17">
        <f t="shared" si="0"/>
        <v>10000</v>
      </c>
      <c r="E9" s="17">
        <f t="shared" si="0"/>
        <v>10000</v>
      </c>
      <c r="F9" s="19">
        <f t="shared" si="0"/>
        <v>9964</v>
      </c>
      <c r="G9" s="46">
        <f aca="true" t="shared" si="1" ref="G9:G72">F9/E9*100</f>
        <v>99.64</v>
      </c>
    </row>
    <row r="10" spans="1:7" ht="15.75">
      <c r="A10" s="24"/>
      <c r="B10" s="15"/>
      <c r="C10" s="16" t="s">
        <v>10</v>
      </c>
      <c r="D10" s="17">
        <v>10000</v>
      </c>
      <c r="E10" s="17">
        <v>10000</v>
      </c>
      <c r="F10" s="19">
        <v>9964</v>
      </c>
      <c r="G10" s="46">
        <f t="shared" si="1"/>
        <v>99.64</v>
      </c>
    </row>
    <row r="11" spans="1:7" ht="17.25" customHeight="1">
      <c r="A11" s="23" t="s">
        <v>12</v>
      </c>
      <c r="B11" s="12"/>
      <c r="C11" s="13" t="s">
        <v>13</v>
      </c>
      <c r="D11" s="14">
        <f>D12+D15</f>
        <v>140959</v>
      </c>
      <c r="E11" s="14">
        <f>E12+E15</f>
        <v>149664</v>
      </c>
      <c r="F11" s="18">
        <f>F12+F15</f>
        <v>148898</v>
      </c>
      <c r="G11" s="46">
        <f t="shared" si="1"/>
        <v>99.48818687192646</v>
      </c>
    </row>
    <row r="12" spans="1:7" ht="15.75">
      <c r="A12" s="24"/>
      <c r="B12" s="15" t="s">
        <v>14</v>
      </c>
      <c r="C12" s="16" t="s">
        <v>15</v>
      </c>
      <c r="D12" s="17">
        <f>D13</f>
        <v>108215</v>
      </c>
      <c r="E12" s="17">
        <f>E13</f>
        <v>116920</v>
      </c>
      <c r="F12" s="19">
        <f>F13</f>
        <v>116920</v>
      </c>
      <c r="G12" s="46">
        <f t="shared" si="1"/>
        <v>100</v>
      </c>
    </row>
    <row r="13" spans="1:7" ht="15.75">
      <c r="A13" s="24"/>
      <c r="B13" s="15"/>
      <c r="C13" s="16" t="s">
        <v>16</v>
      </c>
      <c r="D13" s="17">
        <v>108215</v>
      </c>
      <c r="E13" s="17">
        <v>116920</v>
      </c>
      <c r="F13" s="19">
        <v>116920</v>
      </c>
      <c r="G13" s="46">
        <f t="shared" si="1"/>
        <v>100</v>
      </c>
    </row>
    <row r="14" spans="1:7" ht="15.75">
      <c r="A14" s="24"/>
      <c r="B14" s="15"/>
      <c r="C14" s="16" t="s">
        <v>26</v>
      </c>
      <c r="D14" s="17">
        <v>0</v>
      </c>
      <c r="E14" s="17">
        <v>4745</v>
      </c>
      <c r="F14" s="19">
        <v>4745</v>
      </c>
      <c r="G14" s="46">
        <f t="shared" si="1"/>
        <v>100</v>
      </c>
    </row>
    <row r="15" spans="1:7" ht="15.75">
      <c r="A15" s="24"/>
      <c r="B15" s="15" t="s">
        <v>17</v>
      </c>
      <c r="C15" s="16" t="s">
        <v>18</v>
      </c>
      <c r="D15" s="17">
        <f>D16</f>
        <v>32744</v>
      </c>
      <c r="E15" s="17">
        <f>E16</f>
        <v>32744</v>
      </c>
      <c r="F15" s="19">
        <f>F16</f>
        <v>31978</v>
      </c>
      <c r="G15" s="46">
        <f t="shared" si="1"/>
        <v>97.66064011727339</v>
      </c>
    </row>
    <row r="16" spans="1:7" ht="15.75">
      <c r="A16" s="24"/>
      <c r="B16" s="15"/>
      <c r="C16" s="16" t="s">
        <v>16</v>
      </c>
      <c r="D16" s="17">
        <v>32744</v>
      </c>
      <c r="E16" s="17">
        <v>32744</v>
      </c>
      <c r="F16" s="19">
        <v>31978</v>
      </c>
      <c r="G16" s="46">
        <f t="shared" si="1"/>
        <v>97.66064011727339</v>
      </c>
    </row>
    <row r="17" spans="1:7" ht="15.75">
      <c r="A17" s="23" t="s">
        <v>19</v>
      </c>
      <c r="B17" s="12"/>
      <c r="C17" s="13" t="s">
        <v>20</v>
      </c>
      <c r="D17" s="14">
        <f>D18</f>
        <v>1000</v>
      </c>
      <c r="E17" s="14">
        <f>E18</f>
        <v>1000</v>
      </c>
      <c r="F17" s="18">
        <v>0</v>
      </c>
      <c r="G17" s="46">
        <f t="shared" si="1"/>
        <v>0</v>
      </c>
    </row>
    <row r="18" spans="1:7" ht="15.75">
      <c r="A18" s="24"/>
      <c r="B18" s="15" t="s">
        <v>21</v>
      </c>
      <c r="C18" s="16" t="s">
        <v>11</v>
      </c>
      <c r="D18" s="17">
        <f>D19</f>
        <v>1000</v>
      </c>
      <c r="E18" s="17">
        <f>E19</f>
        <v>1000</v>
      </c>
      <c r="F18" s="19">
        <v>0</v>
      </c>
      <c r="G18" s="46">
        <f t="shared" si="1"/>
        <v>0</v>
      </c>
    </row>
    <row r="19" spans="1:7" ht="15.75">
      <c r="A19" s="24"/>
      <c r="B19" s="15"/>
      <c r="C19" s="16" t="s">
        <v>16</v>
      </c>
      <c r="D19" s="17">
        <v>1000</v>
      </c>
      <c r="E19" s="17">
        <v>1000</v>
      </c>
      <c r="F19" s="19">
        <v>0</v>
      </c>
      <c r="G19" s="46">
        <f t="shared" si="1"/>
        <v>0</v>
      </c>
    </row>
    <row r="20" spans="1:7" ht="15.75">
      <c r="A20" s="23" t="s">
        <v>22</v>
      </c>
      <c r="B20" s="12"/>
      <c r="C20" s="13" t="s">
        <v>23</v>
      </c>
      <c r="D20" s="14">
        <f>D21</f>
        <v>4727970</v>
      </c>
      <c r="E20" s="14">
        <f>E21+E25</f>
        <v>8299959</v>
      </c>
      <c r="F20" s="18">
        <f>F21+F25</f>
        <v>8207200</v>
      </c>
      <c r="G20" s="46">
        <f t="shared" si="1"/>
        <v>98.88241616615214</v>
      </c>
    </row>
    <row r="21" spans="1:7" ht="15.75">
      <c r="A21" s="24"/>
      <c r="B21" s="15" t="s">
        <v>24</v>
      </c>
      <c r="C21" s="16" t="s">
        <v>25</v>
      </c>
      <c r="D21" s="17">
        <f>D22+D24</f>
        <v>4727970</v>
      </c>
      <c r="E21" s="17">
        <v>6330509</v>
      </c>
      <c r="F21" s="19">
        <v>6261216</v>
      </c>
      <c r="G21" s="46">
        <f t="shared" si="1"/>
        <v>98.90541187130451</v>
      </c>
    </row>
    <row r="22" spans="1:7" ht="15.75">
      <c r="A22" s="24"/>
      <c r="B22" s="15"/>
      <c r="C22" s="16" t="s">
        <v>16</v>
      </c>
      <c r="D22" s="17">
        <v>1663850</v>
      </c>
      <c r="E22" s="17">
        <f>E21-E24</f>
        <v>2285533</v>
      </c>
      <c r="F22" s="19">
        <v>2262505</v>
      </c>
      <c r="G22" s="46">
        <f t="shared" si="1"/>
        <v>98.99244508830107</v>
      </c>
    </row>
    <row r="23" spans="1:7" ht="15.75">
      <c r="A23" s="24"/>
      <c r="B23" s="15"/>
      <c r="C23" s="16" t="s">
        <v>26</v>
      </c>
      <c r="D23" s="17">
        <v>358250</v>
      </c>
      <c r="E23" s="17">
        <v>426991</v>
      </c>
      <c r="F23" s="19">
        <v>425482</v>
      </c>
      <c r="G23" s="46">
        <f t="shared" si="1"/>
        <v>99.64659676667658</v>
      </c>
    </row>
    <row r="24" spans="1:7" ht="15.75">
      <c r="A24" s="24"/>
      <c r="B24" s="15"/>
      <c r="C24" s="16" t="s">
        <v>27</v>
      </c>
      <c r="D24" s="19">
        <v>3064120</v>
      </c>
      <c r="E24" s="19">
        <v>4044976</v>
      </c>
      <c r="F24" s="19">
        <v>3998711</v>
      </c>
      <c r="G24" s="46">
        <f t="shared" si="1"/>
        <v>98.85623548817101</v>
      </c>
    </row>
    <row r="25" spans="1:7" ht="15.75">
      <c r="A25" s="24"/>
      <c r="B25" s="15">
        <v>60078</v>
      </c>
      <c r="C25" s="16" t="s">
        <v>186</v>
      </c>
      <c r="D25" s="17">
        <v>0</v>
      </c>
      <c r="E25" s="19">
        <f>E26</f>
        <v>1969450</v>
      </c>
      <c r="F25" s="20">
        <f>F26</f>
        <v>1945984</v>
      </c>
      <c r="G25" s="46">
        <f t="shared" si="1"/>
        <v>98.80849983497932</v>
      </c>
    </row>
    <row r="26" spans="1:7" ht="15.75">
      <c r="A26" s="24"/>
      <c r="B26" s="15"/>
      <c r="C26" s="16" t="s">
        <v>16</v>
      </c>
      <c r="D26" s="19">
        <v>0</v>
      </c>
      <c r="E26" s="19">
        <v>1969450</v>
      </c>
      <c r="F26" s="20">
        <v>1945984</v>
      </c>
      <c r="G26" s="46">
        <f t="shared" si="1"/>
        <v>98.80849983497932</v>
      </c>
    </row>
    <row r="27" spans="1:7" ht="15.75">
      <c r="A27" s="23" t="s">
        <v>29</v>
      </c>
      <c r="B27" s="12"/>
      <c r="C27" s="13" t="s">
        <v>30</v>
      </c>
      <c r="D27" s="14">
        <f aca="true" t="shared" si="2" ref="D27:F28">D28</f>
        <v>65000</v>
      </c>
      <c r="E27" s="14">
        <f t="shared" si="2"/>
        <v>97852</v>
      </c>
      <c r="F27" s="18">
        <f t="shared" si="2"/>
        <v>97347</v>
      </c>
      <c r="G27" s="46">
        <f t="shared" si="1"/>
        <v>99.48391448309692</v>
      </c>
    </row>
    <row r="28" spans="1:7" ht="15.75">
      <c r="A28" s="24"/>
      <c r="B28" s="15" t="s">
        <v>31</v>
      </c>
      <c r="C28" s="16" t="s">
        <v>32</v>
      </c>
      <c r="D28" s="17">
        <f t="shared" si="2"/>
        <v>65000</v>
      </c>
      <c r="E28" s="17">
        <f t="shared" si="2"/>
        <v>97852</v>
      </c>
      <c r="F28" s="19">
        <f t="shared" si="2"/>
        <v>97347</v>
      </c>
      <c r="G28" s="46">
        <f t="shared" si="1"/>
        <v>99.48391448309692</v>
      </c>
    </row>
    <row r="29" spans="1:7" ht="15.75">
      <c r="A29" s="24"/>
      <c r="B29" s="15"/>
      <c r="C29" s="16" t="s">
        <v>16</v>
      </c>
      <c r="D29" s="17">
        <v>65000</v>
      </c>
      <c r="E29" s="17">
        <v>97852</v>
      </c>
      <c r="F29" s="19">
        <v>97347</v>
      </c>
      <c r="G29" s="46">
        <f t="shared" si="1"/>
        <v>99.48391448309692</v>
      </c>
    </row>
    <row r="30" spans="1:7" ht="15.75">
      <c r="A30" s="24"/>
      <c r="B30" s="15"/>
      <c r="C30" s="16" t="s">
        <v>26</v>
      </c>
      <c r="D30" s="17">
        <v>0</v>
      </c>
      <c r="E30" s="17">
        <v>7416</v>
      </c>
      <c r="F30" s="20">
        <v>7416</v>
      </c>
      <c r="G30" s="46">
        <f t="shared" si="1"/>
        <v>100</v>
      </c>
    </row>
    <row r="31" spans="1:7" ht="15.75">
      <c r="A31" s="23" t="s">
        <v>33</v>
      </c>
      <c r="B31" s="12"/>
      <c r="C31" s="13" t="s">
        <v>34</v>
      </c>
      <c r="D31" s="14">
        <f>D32</f>
        <v>180000</v>
      </c>
      <c r="E31" s="14">
        <f>E32</f>
        <v>650369</v>
      </c>
      <c r="F31" s="18">
        <f>F32</f>
        <v>632443</v>
      </c>
      <c r="G31" s="46">
        <f t="shared" si="1"/>
        <v>97.24371856592181</v>
      </c>
    </row>
    <row r="32" spans="1:7" ht="15.75">
      <c r="A32" s="24"/>
      <c r="B32" s="15" t="s">
        <v>35</v>
      </c>
      <c r="C32" s="16" t="s">
        <v>36</v>
      </c>
      <c r="D32" s="17">
        <v>180000</v>
      </c>
      <c r="E32" s="17">
        <f>E33</f>
        <v>650369</v>
      </c>
      <c r="F32" s="20">
        <f>F33</f>
        <v>632443</v>
      </c>
      <c r="G32" s="46">
        <f t="shared" si="1"/>
        <v>97.24371856592181</v>
      </c>
    </row>
    <row r="33" spans="1:7" ht="15.75">
      <c r="A33" s="24"/>
      <c r="B33" s="15"/>
      <c r="C33" s="16" t="s">
        <v>16</v>
      </c>
      <c r="D33" s="17">
        <v>180000</v>
      </c>
      <c r="E33" s="17">
        <v>650369</v>
      </c>
      <c r="F33" s="20">
        <v>632443</v>
      </c>
      <c r="G33" s="46">
        <f t="shared" si="1"/>
        <v>97.24371856592181</v>
      </c>
    </row>
    <row r="34" spans="1:7" ht="15.75">
      <c r="A34" s="24"/>
      <c r="B34" s="15"/>
      <c r="C34" s="16" t="s">
        <v>26</v>
      </c>
      <c r="D34" s="17">
        <v>0</v>
      </c>
      <c r="E34" s="17">
        <v>25744</v>
      </c>
      <c r="F34" s="20">
        <v>25743</v>
      </c>
      <c r="G34" s="46">
        <f t="shared" si="1"/>
        <v>99.9961155997514</v>
      </c>
    </row>
    <row r="35" spans="1:7" ht="15.75">
      <c r="A35" s="23" t="s">
        <v>37</v>
      </c>
      <c r="B35" s="12"/>
      <c r="C35" s="13" t="s">
        <v>38</v>
      </c>
      <c r="D35" s="14">
        <f>D36+D38+D40+D42</f>
        <v>483830</v>
      </c>
      <c r="E35" s="14">
        <f>E36+E38+E40+E42</f>
        <v>520482</v>
      </c>
      <c r="F35" s="18">
        <f>F36+F38+F40+F42</f>
        <v>520475</v>
      </c>
      <c r="G35" s="46">
        <f t="shared" si="1"/>
        <v>99.99865509277939</v>
      </c>
    </row>
    <row r="36" spans="1:7" ht="15.75">
      <c r="A36" s="23"/>
      <c r="B36" s="15">
        <v>71012</v>
      </c>
      <c r="C36" s="16" t="s">
        <v>172</v>
      </c>
      <c r="D36" s="17">
        <f>D37</f>
        <v>90000</v>
      </c>
      <c r="E36" s="19">
        <f>E37</f>
        <v>120000</v>
      </c>
      <c r="F36" s="19">
        <f>F37</f>
        <v>120000</v>
      </c>
      <c r="G36" s="46">
        <f t="shared" si="1"/>
        <v>100</v>
      </c>
    </row>
    <row r="37" spans="1:7" ht="15.75">
      <c r="A37" s="23"/>
      <c r="B37" s="12"/>
      <c r="C37" s="16" t="s">
        <v>16</v>
      </c>
      <c r="D37" s="17">
        <v>90000</v>
      </c>
      <c r="E37" s="19">
        <v>120000</v>
      </c>
      <c r="F37" s="19">
        <v>120000</v>
      </c>
      <c r="G37" s="46">
        <f t="shared" si="1"/>
        <v>100</v>
      </c>
    </row>
    <row r="38" spans="1:7" ht="15.75">
      <c r="A38" s="24"/>
      <c r="B38" s="15" t="s">
        <v>39</v>
      </c>
      <c r="C38" s="16" t="s">
        <v>40</v>
      </c>
      <c r="D38" s="17">
        <f>D39</f>
        <v>25000</v>
      </c>
      <c r="E38" s="17">
        <f>E39</f>
        <v>25000</v>
      </c>
      <c r="F38" s="19">
        <f>F39</f>
        <v>25000</v>
      </c>
      <c r="G38" s="46">
        <f t="shared" si="1"/>
        <v>100</v>
      </c>
    </row>
    <row r="39" spans="1:7" ht="15.75">
      <c r="A39" s="24"/>
      <c r="B39" s="15"/>
      <c r="C39" s="16" t="s">
        <v>16</v>
      </c>
      <c r="D39" s="17">
        <v>25000</v>
      </c>
      <c r="E39" s="17">
        <v>25000</v>
      </c>
      <c r="F39" s="19">
        <v>25000</v>
      </c>
      <c r="G39" s="46">
        <f t="shared" si="1"/>
        <v>100</v>
      </c>
    </row>
    <row r="40" spans="1:7" ht="15.75">
      <c r="A40" s="24"/>
      <c r="B40" s="15" t="s">
        <v>41</v>
      </c>
      <c r="C40" s="16" t="s">
        <v>42</v>
      </c>
      <c r="D40" s="17">
        <f>D41</f>
        <v>13980</v>
      </c>
      <c r="E40" s="17">
        <f>E41</f>
        <v>13980</v>
      </c>
      <c r="F40" s="19">
        <f>F41</f>
        <v>13980</v>
      </c>
      <c r="G40" s="46">
        <f t="shared" si="1"/>
        <v>100</v>
      </c>
    </row>
    <row r="41" spans="1:7" ht="15.75">
      <c r="A41" s="24"/>
      <c r="B41" s="15"/>
      <c r="C41" s="16" t="s">
        <v>16</v>
      </c>
      <c r="D41" s="17">
        <v>13980</v>
      </c>
      <c r="E41" s="17">
        <v>13980</v>
      </c>
      <c r="F41" s="19">
        <v>13980</v>
      </c>
      <c r="G41" s="46">
        <f t="shared" si="1"/>
        <v>100</v>
      </c>
    </row>
    <row r="42" spans="1:7" ht="15.75">
      <c r="A42" s="24"/>
      <c r="B42" s="15" t="s">
        <v>43</v>
      </c>
      <c r="C42" s="16" t="s">
        <v>44</v>
      </c>
      <c r="D42" s="17">
        <f>D43+D45</f>
        <v>354850</v>
      </c>
      <c r="E42" s="17">
        <f>E43+E45</f>
        <v>361502</v>
      </c>
      <c r="F42" s="19">
        <f>F43+F45</f>
        <v>361495</v>
      </c>
      <c r="G42" s="46">
        <f t="shared" si="1"/>
        <v>99.99806363450271</v>
      </c>
    </row>
    <row r="43" spans="1:7" ht="15.75">
      <c r="A43" s="24"/>
      <c r="B43" s="15"/>
      <c r="C43" s="16" t="s">
        <v>45</v>
      </c>
      <c r="D43" s="17">
        <v>304850</v>
      </c>
      <c r="E43" s="17">
        <v>312492</v>
      </c>
      <c r="F43" s="19">
        <v>312485</v>
      </c>
      <c r="G43" s="46">
        <f t="shared" si="1"/>
        <v>99.99775994265453</v>
      </c>
    </row>
    <row r="44" spans="1:7" ht="15.75">
      <c r="A44" s="24"/>
      <c r="B44" s="15"/>
      <c r="C44" s="16" t="s">
        <v>46</v>
      </c>
      <c r="D44" s="17">
        <v>230000</v>
      </c>
      <c r="E44" s="17">
        <v>234975</v>
      </c>
      <c r="F44" s="19">
        <v>234973</v>
      </c>
      <c r="G44" s="46">
        <f t="shared" si="1"/>
        <v>99.99914884562187</v>
      </c>
    </row>
    <row r="45" spans="1:7" ht="15.75">
      <c r="A45" s="24"/>
      <c r="B45" s="15"/>
      <c r="C45" s="16" t="s">
        <v>28</v>
      </c>
      <c r="D45" s="17">
        <v>50000</v>
      </c>
      <c r="E45" s="17">
        <v>49010</v>
      </c>
      <c r="F45" s="20">
        <v>49010</v>
      </c>
      <c r="G45" s="46">
        <f t="shared" si="1"/>
        <v>100</v>
      </c>
    </row>
    <row r="46" spans="1:7" ht="15.75">
      <c r="A46" s="23" t="s">
        <v>47</v>
      </c>
      <c r="B46" s="12"/>
      <c r="C46" s="13" t="s">
        <v>48</v>
      </c>
      <c r="D46" s="14">
        <f>D47+D50+D53+D60+D63</f>
        <v>7274720</v>
      </c>
      <c r="E46" s="14">
        <f>E47+E50+E53+E57+E60+E63</f>
        <v>7590648</v>
      </c>
      <c r="F46" s="18">
        <f>F47+F50+F53+F57+F60+F63</f>
        <v>7245388</v>
      </c>
      <c r="G46" s="46">
        <f t="shared" si="1"/>
        <v>95.45150822433078</v>
      </c>
    </row>
    <row r="47" spans="1:7" ht="15.75">
      <c r="A47" s="24"/>
      <c r="B47" s="15" t="s">
        <v>49</v>
      </c>
      <c r="C47" s="16" t="s">
        <v>50</v>
      </c>
      <c r="D47" s="17">
        <f>D48</f>
        <v>438820</v>
      </c>
      <c r="E47" s="17">
        <f>E48</f>
        <v>470105</v>
      </c>
      <c r="F47" s="19">
        <f>F48</f>
        <v>461266</v>
      </c>
      <c r="G47" s="46">
        <f t="shared" si="1"/>
        <v>98.11978175088544</v>
      </c>
    </row>
    <row r="48" spans="1:7" ht="15.75">
      <c r="A48" s="24"/>
      <c r="B48" s="15"/>
      <c r="C48" s="16" t="s">
        <v>51</v>
      </c>
      <c r="D48" s="17">
        <v>438820</v>
      </c>
      <c r="E48" s="17">
        <v>470105</v>
      </c>
      <c r="F48" s="19">
        <v>461266</v>
      </c>
      <c r="G48" s="46">
        <f t="shared" si="1"/>
        <v>98.11978175088544</v>
      </c>
    </row>
    <row r="49" spans="1:7" ht="15.75">
      <c r="A49" s="24"/>
      <c r="B49" s="15"/>
      <c r="C49" s="16" t="s">
        <v>52</v>
      </c>
      <c r="D49" s="17">
        <v>381750</v>
      </c>
      <c r="E49" s="17">
        <v>394511</v>
      </c>
      <c r="F49" s="19">
        <v>392236</v>
      </c>
      <c r="G49" s="46">
        <f t="shared" si="1"/>
        <v>99.42333673839259</v>
      </c>
    </row>
    <row r="50" spans="1:7" ht="15.75">
      <c r="A50" s="24"/>
      <c r="B50" s="15" t="s">
        <v>53</v>
      </c>
      <c r="C50" s="16" t="s">
        <v>54</v>
      </c>
      <c r="D50" s="17">
        <f>D51</f>
        <v>344000</v>
      </c>
      <c r="E50" s="17">
        <f>E51</f>
        <v>345500</v>
      </c>
      <c r="F50" s="19">
        <f>F51</f>
        <v>312805</v>
      </c>
      <c r="G50" s="46">
        <f t="shared" si="1"/>
        <v>90.5369030390738</v>
      </c>
    </row>
    <row r="51" spans="1:7" ht="15.75">
      <c r="A51" s="24"/>
      <c r="B51" s="15"/>
      <c r="C51" s="16" t="s">
        <v>16</v>
      </c>
      <c r="D51" s="17">
        <v>344000</v>
      </c>
      <c r="E51" s="17">
        <v>345500</v>
      </c>
      <c r="F51" s="19">
        <v>312805</v>
      </c>
      <c r="G51" s="46">
        <f t="shared" si="1"/>
        <v>90.5369030390738</v>
      </c>
    </row>
    <row r="52" spans="1:7" ht="15.75">
      <c r="A52" s="24"/>
      <c r="B52" s="15"/>
      <c r="C52" s="16" t="s">
        <v>55</v>
      </c>
      <c r="D52" s="17">
        <v>315000</v>
      </c>
      <c r="E52" s="17">
        <v>313000</v>
      </c>
      <c r="F52" s="19">
        <v>282318</v>
      </c>
      <c r="G52" s="46">
        <f t="shared" si="1"/>
        <v>90.19744408945687</v>
      </c>
    </row>
    <row r="53" spans="1:7" ht="15.75">
      <c r="A53" s="24"/>
      <c r="B53" s="15" t="s">
        <v>56</v>
      </c>
      <c r="C53" s="16" t="s">
        <v>57</v>
      </c>
      <c r="D53" s="17">
        <f>D54</f>
        <v>6369900</v>
      </c>
      <c r="E53" s="17">
        <v>6574856</v>
      </c>
      <c r="F53" s="19">
        <f>F54+F56</f>
        <v>6278352</v>
      </c>
      <c r="G53" s="46">
        <f t="shared" si="1"/>
        <v>95.49033469326173</v>
      </c>
    </row>
    <row r="54" spans="1:7" ht="15.75">
      <c r="A54" s="24"/>
      <c r="B54" s="15"/>
      <c r="C54" s="16" t="s">
        <v>16</v>
      </c>
      <c r="D54" s="17">
        <v>6369900</v>
      </c>
      <c r="E54" s="17">
        <v>6523856</v>
      </c>
      <c r="F54" s="19">
        <v>6227975</v>
      </c>
      <c r="G54" s="46">
        <f t="shared" si="1"/>
        <v>95.46463012059125</v>
      </c>
    </row>
    <row r="55" spans="1:7" ht="15.75">
      <c r="A55" s="24"/>
      <c r="B55" s="15"/>
      <c r="C55" s="16" t="s">
        <v>26</v>
      </c>
      <c r="D55" s="17">
        <v>4632500</v>
      </c>
      <c r="E55" s="17">
        <v>4821873</v>
      </c>
      <c r="F55" s="19">
        <v>4682469</v>
      </c>
      <c r="G55" s="46">
        <f t="shared" si="1"/>
        <v>97.10892427071389</v>
      </c>
    </row>
    <row r="56" spans="1:7" ht="15.75">
      <c r="A56" s="24"/>
      <c r="B56" s="15"/>
      <c r="C56" s="16" t="s">
        <v>27</v>
      </c>
      <c r="D56" s="17">
        <v>0</v>
      </c>
      <c r="E56" s="17">
        <v>51000</v>
      </c>
      <c r="F56" s="19">
        <v>50377</v>
      </c>
      <c r="G56" s="46">
        <f t="shared" si="1"/>
        <v>98.77843137254902</v>
      </c>
    </row>
    <row r="57" spans="1:7" ht="15.75">
      <c r="A57" s="24"/>
      <c r="B57" s="15">
        <v>75045</v>
      </c>
      <c r="C57" s="16" t="s">
        <v>190</v>
      </c>
      <c r="D57" s="17">
        <v>0</v>
      </c>
      <c r="E57" s="17">
        <f>E58</f>
        <v>53728</v>
      </c>
      <c r="F57" s="19">
        <f>F58</f>
        <v>53728</v>
      </c>
      <c r="G57" s="46">
        <f t="shared" si="1"/>
        <v>100</v>
      </c>
    </row>
    <row r="58" spans="1:7" ht="15.75">
      <c r="A58" s="24"/>
      <c r="B58" s="15"/>
      <c r="C58" s="16" t="s">
        <v>16</v>
      </c>
      <c r="D58" s="17">
        <v>0</v>
      </c>
      <c r="E58" s="17">
        <v>53728</v>
      </c>
      <c r="F58" s="19">
        <v>53728</v>
      </c>
      <c r="G58" s="46">
        <f t="shared" si="1"/>
        <v>100</v>
      </c>
    </row>
    <row r="59" spans="1:7" ht="15.75">
      <c r="A59" s="24"/>
      <c r="B59" s="15"/>
      <c r="C59" s="16" t="s">
        <v>26</v>
      </c>
      <c r="D59" s="17">
        <v>0</v>
      </c>
      <c r="E59" s="17">
        <v>13881</v>
      </c>
      <c r="F59" s="19">
        <v>13881</v>
      </c>
      <c r="G59" s="46">
        <f t="shared" si="1"/>
        <v>100</v>
      </c>
    </row>
    <row r="60" spans="1:10" ht="15.75">
      <c r="A60" s="24"/>
      <c r="B60" s="15">
        <v>75075</v>
      </c>
      <c r="C60" s="16" t="s">
        <v>59</v>
      </c>
      <c r="D60" s="17">
        <f>D61</f>
        <v>50000</v>
      </c>
      <c r="E60" s="17">
        <f>E61</f>
        <v>60609</v>
      </c>
      <c r="F60" s="19">
        <f>F61</f>
        <v>54730</v>
      </c>
      <c r="G60" s="46">
        <f t="shared" si="1"/>
        <v>90.30012044415847</v>
      </c>
      <c r="I60" s="9"/>
      <c r="J60" s="9">
        <v>262938</v>
      </c>
    </row>
    <row r="61" spans="1:10" ht="15.75">
      <c r="A61" s="24"/>
      <c r="B61" s="15"/>
      <c r="C61" s="16" t="s">
        <v>58</v>
      </c>
      <c r="D61" s="17">
        <v>50000</v>
      </c>
      <c r="E61" s="17">
        <v>60609</v>
      </c>
      <c r="F61" s="19">
        <v>54730</v>
      </c>
      <c r="G61" s="46">
        <f t="shared" si="1"/>
        <v>90.30012044415847</v>
      </c>
      <c r="I61" s="9"/>
      <c r="J61" s="9">
        <v>14086</v>
      </c>
    </row>
    <row r="62" spans="1:10" ht="15.75">
      <c r="A62" s="24"/>
      <c r="B62" s="15"/>
      <c r="C62" s="16" t="s">
        <v>193</v>
      </c>
      <c r="D62" s="17">
        <v>20000</v>
      </c>
      <c r="E62" s="17">
        <v>19000</v>
      </c>
      <c r="F62" s="19">
        <v>19000</v>
      </c>
      <c r="G62" s="46">
        <f t="shared" si="1"/>
        <v>100</v>
      </c>
      <c r="I62" s="9"/>
      <c r="J62" s="9"/>
    </row>
    <row r="63" spans="1:10" ht="15.75">
      <c r="A63" s="24"/>
      <c r="B63" s="15" t="s">
        <v>60</v>
      </c>
      <c r="C63" s="16" t="s">
        <v>11</v>
      </c>
      <c r="D63" s="17">
        <f>D64</f>
        <v>72000</v>
      </c>
      <c r="E63" s="17">
        <f>E64</f>
        <v>85850</v>
      </c>
      <c r="F63" s="20">
        <f>F64</f>
        <v>84507</v>
      </c>
      <c r="G63" s="46">
        <f t="shared" si="1"/>
        <v>98.43564356435644</v>
      </c>
      <c r="I63" s="9"/>
      <c r="J63" s="9">
        <v>4805</v>
      </c>
    </row>
    <row r="64" spans="1:10" ht="15.75">
      <c r="A64" s="24"/>
      <c r="B64" s="15"/>
      <c r="C64" s="16" t="s">
        <v>16</v>
      </c>
      <c r="D64" s="17">
        <v>72000</v>
      </c>
      <c r="E64" s="17">
        <v>85850</v>
      </c>
      <c r="F64" s="20">
        <v>84507</v>
      </c>
      <c r="G64" s="46">
        <f>F64/E64*100</f>
        <v>98.43564356435644</v>
      </c>
      <c r="I64" s="9"/>
      <c r="J64" s="9">
        <v>111564</v>
      </c>
    </row>
    <row r="65" spans="1:10" ht="15.75">
      <c r="A65" s="23" t="s">
        <v>61</v>
      </c>
      <c r="B65" s="12"/>
      <c r="C65" s="13" t="s">
        <v>62</v>
      </c>
      <c r="D65" s="18">
        <f aca="true" t="shared" si="3" ref="D65:F66">D66</f>
        <v>900</v>
      </c>
      <c r="E65" s="14">
        <f t="shared" si="3"/>
        <v>900</v>
      </c>
      <c r="F65" s="18">
        <f t="shared" si="3"/>
        <v>900</v>
      </c>
      <c r="G65" s="46">
        <f t="shared" si="1"/>
        <v>100</v>
      </c>
      <c r="I65" s="9"/>
      <c r="J65" s="9">
        <v>258316</v>
      </c>
    </row>
    <row r="66" spans="1:10" ht="15.75">
      <c r="A66" s="23"/>
      <c r="B66" s="15" t="s">
        <v>63</v>
      </c>
      <c r="C66" s="16" t="s">
        <v>64</v>
      </c>
      <c r="D66" s="19">
        <f t="shared" si="3"/>
        <v>900</v>
      </c>
      <c r="E66" s="17">
        <f t="shared" si="3"/>
        <v>900</v>
      </c>
      <c r="F66" s="19">
        <f t="shared" si="3"/>
        <v>900</v>
      </c>
      <c r="G66" s="46">
        <f t="shared" si="1"/>
        <v>100</v>
      </c>
      <c r="I66" s="9"/>
      <c r="J66" s="9">
        <v>3184364</v>
      </c>
    </row>
    <row r="67" spans="1:10" ht="15.75">
      <c r="A67" s="23"/>
      <c r="B67" s="12"/>
      <c r="C67" s="16" t="s">
        <v>58</v>
      </c>
      <c r="D67" s="19">
        <v>900</v>
      </c>
      <c r="E67" s="17">
        <v>900</v>
      </c>
      <c r="F67" s="19">
        <v>900</v>
      </c>
      <c r="G67" s="46">
        <f t="shared" si="1"/>
        <v>100</v>
      </c>
      <c r="I67" s="10"/>
      <c r="J67" s="10">
        <v>240956</v>
      </c>
    </row>
    <row r="68" spans="1:10" ht="16.5" customHeight="1">
      <c r="A68" s="23" t="s">
        <v>65</v>
      </c>
      <c r="B68" s="12"/>
      <c r="C68" s="13" t="s">
        <v>66</v>
      </c>
      <c r="D68" s="14">
        <f>D69+D71+D73</f>
        <v>18000</v>
      </c>
      <c r="E68" s="14">
        <f>E69+E71+E73</f>
        <v>19000</v>
      </c>
      <c r="F68" s="18">
        <f>F69+F71+F73</f>
        <v>17138</v>
      </c>
      <c r="G68" s="46">
        <f t="shared" si="1"/>
        <v>90.2</v>
      </c>
      <c r="I68" s="9"/>
      <c r="J68" s="9">
        <v>1836188</v>
      </c>
    </row>
    <row r="69" spans="1:10" ht="16.5" customHeight="1">
      <c r="A69" s="23"/>
      <c r="B69" s="38">
        <v>75414</v>
      </c>
      <c r="C69" s="39" t="s">
        <v>191</v>
      </c>
      <c r="D69" s="40">
        <v>1000</v>
      </c>
      <c r="E69" s="40">
        <f>E70</f>
        <v>1000</v>
      </c>
      <c r="F69" s="20">
        <f>F70</f>
        <v>1000</v>
      </c>
      <c r="G69" s="46">
        <f t="shared" si="1"/>
        <v>100</v>
      </c>
      <c r="I69" s="9"/>
      <c r="J69" s="9"/>
    </row>
    <row r="70" spans="1:10" ht="16.5" customHeight="1">
      <c r="A70" s="23"/>
      <c r="B70" s="12"/>
      <c r="C70" s="16" t="s">
        <v>58</v>
      </c>
      <c r="D70" s="40">
        <v>1000</v>
      </c>
      <c r="E70" s="40">
        <v>1000</v>
      </c>
      <c r="F70" s="20">
        <v>1000</v>
      </c>
      <c r="G70" s="46">
        <f t="shared" si="1"/>
        <v>100</v>
      </c>
      <c r="I70" s="9"/>
      <c r="J70" s="9"/>
    </row>
    <row r="71" spans="1:10" ht="15.75">
      <c r="A71" s="24"/>
      <c r="B71" s="15" t="s">
        <v>68</v>
      </c>
      <c r="C71" s="16" t="s">
        <v>69</v>
      </c>
      <c r="D71" s="17">
        <f>D72</f>
        <v>6500</v>
      </c>
      <c r="E71" s="17">
        <f>E72</f>
        <v>6700</v>
      </c>
      <c r="F71" s="19">
        <f>F72</f>
        <v>5007</v>
      </c>
      <c r="G71" s="46">
        <f t="shared" si="1"/>
        <v>74.73134328358209</v>
      </c>
      <c r="I71" s="9"/>
      <c r="J71" s="9">
        <v>554863</v>
      </c>
    </row>
    <row r="72" spans="1:10" ht="15.75">
      <c r="A72" s="24"/>
      <c r="B72" s="15"/>
      <c r="C72" s="16" t="s">
        <v>58</v>
      </c>
      <c r="D72" s="17">
        <v>6500</v>
      </c>
      <c r="E72" s="17">
        <v>6700</v>
      </c>
      <c r="F72" s="19">
        <v>5007</v>
      </c>
      <c r="G72" s="46">
        <f t="shared" si="1"/>
        <v>74.73134328358209</v>
      </c>
      <c r="I72" s="9"/>
      <c r="J72" s="9">
        <v>1455920</v>
      </c>
    </row>
    <row r="73" spans="1:10" ht="15.75">
      <c r="A73" s="24"/>
      <c r="B73" s="15" t="s">
        <v>70</v>
      </c>
      <c r="C73" s="16" t="s">
        <v>11</v>
      </c>
      <c r="D73" s="17">
        <f>D75</f>
        <v>10500</v>
      </c>
      <c r="E73" s="17">
        <f>E75</f>
        <v>11300</v>
      </c>
      <c r="F73" s="19">
        <f>F75</f>
        <v>11131</v>
      </c>
      <c r="G73" s="46">
        <f aca="true" t="shared" si="4" ref="G73:G138">F73/E73*100</f>
        <v>98.50442477876106</v>
      </c>
      <c r="I73" s="9"/>
      <c r="J73" s="9">
        <v>190248</v>
      </c>
    </row>
    <row r="74" spans="1:10" ht="15.75">
      <c r="A74" s="24"/>
      <c r="B74" s="15"/>
      <c r="C74" s="16" t="s">
        <v>199</v>
      </c>
      <c r="D74" s="17">
        <v>0</v>
      </c>
      <c r="E74" s="17">
        <v>1000</v>
      </c>
      <c r="F74" s="19">
        <v>1000</v>
      </c>
      <c r="G74" s="46">
        <v>0</v>
      </c>
      <c r="I74" s="9"/>
      <c r="J74" s="9"/>
    </row>
    <row r="75" spans="1:10" ht="15.75">
      <c r="A75" s="24"/>
      <c r="B75" s="15"/>
      <c r="C75" s="16" t="s">
        <v>58</v>
      </c>
      <c r="D75" s="17">
        <v>10500</v>
      </c>
      <c r="E75" s="17">
        <v>11300</v>
      </c>
      <c r="F75" s="19">
        <v>11131</v>
      </c>
      <c r="G75" s="46">
        <f t="shared" si="4"/>
        <v>98.50442477876106</v>
      </c>
      <c r="I75" s="9"/>
      <c r="J75" s="9">
        <v>17662</v>
      </c>
    </row>
    <row r="76" spans="1:10" ht="15.75">
      <c r="A76" s="23" t="s">
        <v>71</v>
      </c>
      <c r="B76" s="12"/>
      <c r="C76" s="13" t="s">
        <v>72</v>
      </c>
      <c r="D76" s="14">
        <f aca="true" t="shared" si="5" ref="D76:F77">D77</f>
        <v>1500000</v>
      </c>
      <c r="E76" s="14">
        <f t="shared" si="5"/>
        <v>1350000</v>
      </c>
      <c r="F76" s="18">
        <v>1168619</v>
      </c>
      <c r="G76" s="46">
        <f t="shared" si="4"/>
        <v>86.56437037037037</v>
      </c>
      <c r="I76" s="9"/>
      <c r="J76" s="9">
        <v>660</v>
      </c>
    </row>
    <row r="77" spans="1:10" ht="31.5">
      <c r="A77" s="24"/>
      <c r="B77" s="15" t="s">
        <v>73</v>
      </c>
      <c r="C77" s="16" t="s">
        <v>171</v>
      </c>
      <c r="D77" s="17">
        <f t="shared" si="5"/>
        <v>1500000</v>
      </c>
      <c r="E77" s="17">
        <f t="shared" si="5"/>
        <v>1350000</v>
      </c>
      <c r="F77" s="19">
        <f t="shared" si="5"/>
        <v>1168619</v>
      </c>
      <c r="G77" s="46">
        <f t="shared" si="4"/>
        <v>86.56437037037037</v>
      </c>
      <c r="I77" s="9"/>
      <c r="J77" s="9">
        <v>565651</v>
      </c>
    </row>
    <row r="78" spans="1:10" ht="15.75">
      <c r="A78" s="24"/>
      <c r="B78" s="15"/>
      <c r="C78" s="16" t="s">
        <v>16</v>
      </c>
      <c r="D78" s="17">
        <v>1500000</v>
      </c>
      <c r="E78" s="17">
        <v>1350000</v>
      </c>
      <c r="F78" s="19">
        <v>1168619</v>
      </c>
      <c r="G78" s="46">
        <f t="shared" si="4"/>
        <v>86.56437037037037</v>
      </c>
      <c r="I78" s="9"/>
      <c r="J78" s="9">
        <v>3240734</v>
      </c>
    </row>
    <row r="79" spans="1:10" ht="15.75">
      <c r="A79" s="23" t="s">
        <v>74</v>
      </c>
      <c r="B79" s="12"/>
      <c r="C79" s="13" t="s">
        <v>75</v>
      </c>
      <c r="D79" s="18">
        <f>D80</f>
        <v>350000</v>
      </c>
      <c r="E79" s="18">
        <f>E80</f>
        <v>66857</v>
      </c>
      <c r="F79" s="18">
        <v>0</v>
      </c>
      <c r="G79" s="46">
        <f t="shared" si="4"/>
        <v>0</v>
      </c>
      <c r="I79" s="9"/>
      <c r="J79" s="9">
        <v>34376</v>
      </c>
    </row>
    <row r="80" spans="1:10" ht="15.75">
      <c r="A80" s="23"/>
      <c r="B80" s="15" t="s">
        <v>76</v>
      </c>
      <c r="C80" s="16" t="s">
        <v>77</v>
      </c>
      <c r="D80" s="19">
        <v>350000</v>
      </c>
      <c r="E80" s="19">
        <v>66857</v>
      </c>
      <c r="F80" s="18">
        <v>0</v>
      </c>
      <c r="G80" s="46">
        <f t="shared" si="4"/>
        <v>0</v>
      </c>
      <c r="I80" s="9"/>
      <c r="J80" s="9">
        <v>302092</v>
      </c>
    </row>
    <row r="81" spans="1:10" ht="15.75">
      <c r="A81" s="23"/>
      <c r="B81" s="15"/>
      <c r="C81" s="21" t="s">
        <v>178</v>
      </c>
      <c r="D81" s="17">
        <v>0</v>
      </c>
      <c r="E81" s="17">
        <v>0</v>
      </c>
      <c r="F81" s="18">
        <v>0</v>
      </c>
      <c r="G81" s="46">
        <v>0</v>
      </c>
      <c r="I81" s="9"/>
      <c r="J81" s="9">
        <v>1533606</v>
      </c>
    </row>
    <row r="82" spans="1:10" ht="15.75">
      <c r="A82" s="23"/>
      <c r="B82" s="15"/>
      <c r="C82" s="16" t="s">
        <v>175</v>
      </c>
      <c r="D82" s="17">
        <v>0</v>
      </c>
      <c r="E82" s="17">
        <v>0</v>
      </c>
      <c r="F82" s="18">
        <v>0</v>
      </c>
      <c r="G82" s="46">
        <v>0</v>
      </c>
      <c r="I82" s="9"/>
      <c r="J82" s="9">
        <v>110737</v>
      </c>
    </row>
    <row r="83" spans="1:10" ht="15.75">
      <c r="A83" s="23" t="s">
        <v>78</v>
      </c>
      <c r="B83" s="12"/>
      <c r="C83" s="13" t="s">
        <v>79</v>
      </c>
      <c r="D83" s="14">
        <f>D84+D88+D92+D97+D99+D102+D105+D108+D111+D114</f>
        <v>9712769</v>
      </c>
      <c r="E83" s="14">
        <f>E84+E88+E92+E97+E99+E102+E105+E108+E111+E114</f>
        <v>10297572</v>
      </c>
      <c r="F83" s="18">
        <f>F84+F88+F92+F97+F99+F102+F105+F108+F111+F114</f>
        <v>10192569</v>
      </c>
      <c r="G83" s="46">
        <f t="shared" si="4"/>
        <v>98.98031302912959</v>
      </c>
      <c r="I83" s="9"/>
      <c r="J83" s="9">
        <v>112369</v>
      </c>
    </row>
    <row r="84" spans="1:10" ht="15.75">
      <c r="A84" s="24"/>
      <c r="B84" s="15" t="s">
        <v>80</v>
      </c>
      <c r="C84" s="16" t="s">
        <v>81</v>
      </c>
      <c r="D84" s="17">
        <f>D85</f>
        <v>1199247</v>
      </c>
      <c r="E84" s="17">
        <f>E85</f>
        <v>1267246</v>
      </c>
      <c r="F84" s="19">
        <f>F85</f>
        <v>1267233</v>
      </c>
      <c r="G84" s="46">
        <f t="shared" si="4"/>
        <v>99.99897415340037</v>
      </c>
      <c r="I84" s="9"/>
      <c r="J84" s="9">
        <v>1029207</v>
      </c>
    </row>
    <row r="85" spans="1:10" ht="15.75">
      <c r="A85" s="24"/>
      <c r="B85" s="15"/>
      <c r="C85" s="16" t="s">
        <v>16</v>
      </c>
      <c r="D85" s="17">
        <v>1199247</v>
      </c>
      <c r="E85" s="17">
        <v>1267246</v>
      </c>
      <c r="F85" s="19">
        <v>1267233</v>
      </c>
      <c r="G85" s="46">
        <f t="shared" si="4"/>
        <v>99.99897415340037</v>
      </c>
      <c r="I85" s="9"/>
      <c r="J85" s="9">
        <v>510</v>
      </c>
    </row>
    <row r="86" spans="1:10" ht="15.75">
      <c r="A86" s="24"/>
      <c r="B86" s="15"/>
      <c r="C86" s="16" t="s">
        <v>26</v>
      </c>
      <c r="D86" s="17">
        <v>508218</v>
      </c>
      <c r="E86" s="17">
        <v>504945</v>
      </c>
      <c r="F86" s="19">
        <v>504938</v>
      </c>
      <c r="G86" s="46">
        <f t="shared" si="4"/>
        <v>99.9986137104041</v>
      </c>
      <c r="I86" s="9"/>
      <c r="J86" s="9">
        <v>394156</v>
      </c>
    </row>
    <row r="87" spans="1:10" ht="15.75">
      <c r="A87" s="24"/>
      <c r="B87" s="15"/>
      <c r="C87" s="16" t="s">
        <v>82</v>
      </c>
      <c r="D87" s="17">
        <v>626796</v>
      </c>
      <c r="E87" s="17">
        <v>691464</v>
      </c>
      <c r="F87" s="19">
        <v>691464</v>
      </c>
      <c r="G87" s="46">
        <f t="shared" si="4"/>
        <v>100</v>
      </c>
      <c r="I87" s="9"/>
      <c r="J87" s="9">
        <v>223114</v>
      </c>
    </row>
    <row r="88" spans="1:10" ht="15.75">
      <c r="A88" s="24"/>
      <c r="B88" s="15" t="s">
        <v>83</v>
      </c>
      <c r="C88" s="16" t="s">
        <v>84</v>
      </c>
      <c r="D88" s="17">
        <f>D89+D91</f>
        <v>3476746</v>
      </c>
      <c r="E88" s="17">
        <f>E89</f>
        <v>3362360</v>
      </c>
      <c r="F88" s="19">
        <f>F89</f>
        <v>3341725</v>
      </c>
      <c r="G88" s="46">
        <f t="shared" si="4"/>
        <v>99.38629415053713</v>
      </c>
      <c r="I88" s="9"/>
      <c r="J88" s="9">
        <v>706298</v>
      </c>
    </row>
    <row r="89" spans="1:10" ht="15.75">
      <c r="A89" s="24"/>
      <c r="B89" s="15"/>
      <c r="C89" s="16" t="s">
        <v>16</v>
      </c>
      <c r="D89" s="17">
        <v>3436746</v>
      </c>
      <c r="E89" s="17">
        <v>3362360</v>
      </c>
      <c r="F89" s="19">
        <v>3341725</v>
      </c>
      <c r="G89" s="46">
        <f t="shared" si="4"/>
        <v>99.38629415053713</v>
      </c>
      <c r="I89" s="9"/>
      <c r="J89" s="9">
        <f>SUM(J60:J88)</f>
        <v>16385420</v>
      </c>
    </row>
    <row r="90" spans="1:7" ht="15.75">
      <c r="A90" s="24"/>
      <c r="B90" s="15"/>
      <c r="C90" s="16" t="s">
        <v>26</v>
      </c>
      <c r="D90" s="17">
        <v>2897548</v>
      </c>
      <c r="E90" s="17">
        <v>2783323</v>
      </c>
      <c r="F90" s="19">
        <v>2775235</v>
      </c>
      <c r="G90" s="46">
        <f t="shared" si="4"/>
        <v>99.70941209482335</v>
      </c>
    </row>
    <row r="91" spans="1:7" ht="15.75">
      <c r="A91" s="24"/>
      <c r="B91" s="15"/>
      <c r="C91" s="16" t="s">
        <v>67</v>
      </c>
      <c r="D91" s="19">
        <v>40000</v>
      </c>
      <c r="E91" s="17">
        <v>0</v>
      </c>
      <c r="F91" s="19">
        <v>0</v>
      </c>
      <c r="G91" s="46">
        <v>0</v>
      </c>
    </row>
    <row r="92" spans="1:7" ht="15.75">
      <c r="A92" s="24"/>
      <c r="B92" s="15" t="s">
        <v>85</v>
      </c>
      <c r="C92" s="16" t="s">
        <v>86</v>
      </c>
      <c r="D92" s="17">
        <f>D93+D95</f>
        <v>1362541</v>
      </c>
      <c r="E92" s="17">
        <f>E93+E95</f>
        <v>1610934</v>
      </c>
      <c r="F92" s="19">
        <f>F93</f>
        <v>1601629</v>
      </c>
      <c r="G92" s="46">
        <f t="shared" si="4"/>
        <v>99.42238477802319</v>
      </c>
    </row>
    <row r="93" spans="1:7" ht="15.75">
      <c r="A93" s="24"/>
      <c r="B93" s="15"/>
      <c r="C93" s="16" t="s">
        <v>16</v>
      </c>
      <c r="D93" s="17">
        <v>1340994</v>
      </c>
      <c r="E93" s="17">
        <v>1610934</v>
      </c>
      <c r="F93" s="19">
        <v>1601629</v>
      </c>
      <c r="G93" s="46">
        <f t="shared" si="4"/>
        <v>99.42238477802319</v>
      </c>
    </row>
    <row r="94" spans="1:7" ht="15.75">
      <c r="A94" s="24"/>
      <c r="B94" s="15"/>
      <c r="C94" s="16" t="s">
        <v>26</v>
      </c>
      <c r="D94" s="17">
        <v>933163</v>
      </c>
      <c r="E94" s="17">
        <v>907908</v>
      </c>
      <c r="F94" s="19">
        <v>906226</v>
      </c>
      <c r="G94" s="46">
        <f t="shared" si="4"/>
        <v>99.81473893830652</v>
      </c>
    </row>
    <row r="95" spans="1:7" ht="15.75">
      <c r="A95" s="24"/>
      <c r="B95" s="15"/>
      <c r="C95" s="16" t="s">
        <v>188</v>
      </c>
      <c r="D95" s="17">
        <v>21547</v>
      </c>
      <c r="E95" s="17">
        <v>0</v>
      </c>
      <c r="F95" s="19">
        <v>0</v>
      </c>
      <c r="G95" s="46">
        <v>0</v>
      </c>
    </row>
    <row r="96" spans="1:7" ht="15.75">
      <c r="A96" s="24"/>
      <c r="B96" s="15"/>
      <c r="C96" s="16" t="s">
        <v>87</v>
      </c>
      <c r="D96" s="17">
        <v>221222</v>
      </c>
      <c r="E96" s="17">
        <v>220822</v>
      </c>
      <c r="F96" s="19">
        <v>220822</v>
      </c>
      <c r="G96" s="46">
        <f t="shared" si="4"/>
        <v>100</v>
      </c>
    </row>
    <row r="97" spans="1:7" ht="15.75">
      <c r="A97" s="24"/>
      <c r="B97" s="15" t="s">
        <v>88</v>
      </c>
      <c r="C97" s="16" t="s">
        <v>89</v>
      </c>
      <c r="D97" s="17">
        <f>D98</f>
        <v>41950</v>
      </c>
      <c r="E97" s="17">
        <f>E98</f>
        <v>33950</v>
      </c>
      <c r="F97" s="19">
        <f>F98</f>
        <v>17322</v>
      </c>
      <c r="G97" s="46">
        <f t="shared" si="4"/>
        <v>51.02209131075111</v>
      </c>
    </row>
    <row r="98" spans="1:7" ht="15.75">
      <c r="A98" s="24"/>
      <c r="B98" s="15"/>
      <c r="C98" s="16" t="s">
        <v>90</v>
      </c>
      <c r="D98" s="17">
        <v>41950</v>
      </c>
      <c r="E98" s="17">
        <v>33950</v>
      </c>
      <c r="F98" s="19">
        <v>17322</v>
      </c>
      <c r="G98" s="46">
        <f t="shared" si="4"/>
        <v>51.02209131075111</v>
      </c>
    </row>
    <row r="99" spans="1:7" ht="15.75">
      <c r="A99" s="24"/>
      <c r="B99" s="15" t="s">
        <v>91</v>
      </c>
      <c r="C99" s="16" t="s">
        <v>92</v>
      </c>
      <c r="D99" s="17">
        <f>D100</f>
        <v>2032165</v>
      </c>
      <c r="E99" s="17">
        <f>E100</f>
        <v>2302098</v>
      </c>
      <c r="F99" s="19">
        <f>F100</f>
        <v>2272759</v>
      </c>
      <c r="G99" s="46">
        <f t="shared" si="4"/>
        <v>98.72555382090597</v>
      </c>
    </row>
    <row r="100" spans="1:7" ht="15.75">
      <c r="A100" s="24"/>
      <c r="B100" s="15"/>
      <c r="C100" s="16" t="s">
        <v>16</v>
      </c>
      <c r="D100" s="17">
        <v>2032165</v>
      </c>
      <c r="E100" s="17">
        <v>2302098</v>
      </c>
      <c r="F100" s="19">
        <v>2272759</v>
      </c>
      <c r="G100" s="46">
        <f t="shared" si="4"/>
        <v>98.72555382090597</v>
      </c>
    </row>
    <row r="101" spans="1:7" ht="15.75">
      <c r="A101" s="24"/>
      <c r="B101" s="15"/>
      <c r="C101" s="16" t="s">
        <v>26</v>
      </c>
      <c r="D101" s="17">
        <v>1765098</v>
      </c>
      <c r="E101" s="17">
        <v>1833748</v>
      </c>
      <c r="F101" s="19">
        <v>1807031</v>
      </c>
      <c r="G101" s="46">
        <f t="shared" si="4"/>
        <v>98.54303862908098</v>
      </c>
    </row>
    <row r="102" spans="1:7" ht="15.75">
      <c r="A102" s="24"/>
      <c r="B102" s="15" t="s">
        <v>93</v>
      </c>
      <c r="C102" s="16" t="s">
        <v>94</v>
      </c>
      <c r="D102" s="17">
        <f>D103</f>
        <v>201257</v>
      </c>
      <c r="E102" s="17">
        <f>E103</f>
        <v>213174</v>
      </c>
      <c r="F102" s="19">
        <f>F103</f>
        <v>212305</v>
      </c>
      <c r="G102" s="46">
        <f t="shared" si="4"/>
        <v>99.59235178774148</v>
      </c>
    </row>
    <row r="103" spans="1:7" ht="15.75">
      <c r="A103" s="24"/>
      <c r="B103" s="15"/>
      <c r="C103" s="16" t="s">
        <v>16</v>
      </c>
      <c r="D103" s="17">
        <v>201257</v>
      </c>
      <c r="E103" s="17">
        <v>213174</v>
      </c>
      <c r="F103" s="19">
        <v>212305</v>
      </c>
      <c r="G103" s="46">
        <f t="shared" si="4"/>
        <v>99.59235178774148</v>
      </c>
    </row>
    <row r="104" spans="1:7" ht="15.75">
      <c r="A104" s="24"/>
      <c r="B104" s="15"/>
      <c r="C104" s="16" t="s">
        <v>26</v>
      </c>
      <c r="D104" s="17">
        <v>163465</v>
      </c>
      <c r="E104" s="17">
        <v>175382</v>
      </c>
      <c r="F104" s="19">
        <v>175382</v>
      </c>
      <c r="G104" s="46">
        <f t="shared" si="4"/>
        <v>100</v>
      </c>
    </row>
    <row r="105" spans="1:7" ht="15.75">
      <c r="A105" s="24"/>
      <c r="B105" s="15" t="s">
        <v>95</v>
      </c>
      <c r="C105" s="16" t="s">
        <v>96</v>
      </c>
      <c r="D105" s="17">
        <f>D106</f>
        <v>1010165</v>
      </c>
      <c r="E105" s="17">
        <f>E106</f>
        <v>1129113</v>
      </c>
      <c r="F105" s="19">
        <f>F106</f>
        <v>1116151</v>
      </c>
      <c r="G105" s="46">
        <f t="shared" si="4"/>
        <v>98.85201923988122</v>
      </c>
    </row>
    <row r="106" spans="1:7" ht="15.75">
      <c r="A106" s="24"/>
      <c r="B106" s="15"/>
      <c r="C106" s="16" t="s">
        <v>16</v>
      </c>
      <c r="D106" s="17">
        <v>1010165</v>
      </c>
      <c r="E106" s="17">
        <v>1129113</v>
      </c>
      <c r="F106" s="19">
        <v>1116151</v>
      </c>
      <c r="G106" s="46">
        <f t="shared" si="4"/>
        <v>98.85201923988122</v>
      </c>
    </row>
    <row r="107" spans="1:7" ht="15.75">
      <c r="A107" s="24"/>
      <c r="B107" s="15"/>
      <c r="C107" s="16" t="s">
        <v>26</v>
      </c>
      <c r="D107" s="17">
        <v>841662</v>
      </c>
      <c r="E107" s="17">
        <v>884409</v>
      </c>
      <c r="F107" s="19">
        <v>875553</v>
      </c>
      <c r="G107" s="46">
        <f t="shared" si="4"/>
        <v>98.99865333799181</v>
      </c>
    </row>
    <row r="108" spans="1:7" ht="15.75">
      <c r="A108" s="24"/>
      <c r="B108" s="15" t="s">
        <v>97</v>
      </c>
      <c r="C108" s="16" t="s">
        <v>98</v>
      </c>
      <c r="D108" s="17">
        <f>D109</f>
        <v>160608</v>
      </c>
      <c r="E108" s="17">
        <f>E109</f>
        <v>159495</v>
      </c>
      <c r="F108" s="19">
        <f>F109</f>
        <v>152686</v>
      </c>
      <c r="G108" s="46">
        <f t="shared" si="4"/>
        <v>95.73090065519295</v>
      </c>
    </row>
    <row r="109" spans="1:7" ht="15.75">
      <c r="A109" s="24"/>
      <c r="B109" s="15"/>
      <c r="C109" s="16" t="s">
        <v>51</v>
      </c>
      <c r="D109" s="17">
        <v>160608</v>
      </c>
      <c r="E109" s="17">
        <v>159495</v>
      </c>
      <c r="F109" s="19">
        <v>152686</v>
      </c>
      <c r="G109" s="44">
        <f t="shared" si="4"/>
        <v>95.73090065519295</v>
      </c>
    </row>
    <row r="110" spans="1:7" ht="15.75">
      <c r="A110" s="24"/>
      <c r="B110" s="15"/>
      <c r="C110" s="16" t="s">
        <v>99</v>
      </c>
      <c r="D110" s="17">
        <v>77394</v>
      </c>
      <c r="E110" s="17">
        <v>88281</v>
      </c>
      <c r="F110" s="19">
        <v>81715</v>
      </c>
      <c r="G110" s="46">
        <f t="shared" si="4"/>
        <v>92.56238601737633</v>
      </c>
    </row>
    <row r="111" spans="1:7" ht="15.75">
      <c r="A111" s="24"/>
      <c r="B111" s="15" t="s">
        <v>100</v>
      </c>
      <c r="C111" s="16" t="s">
        <v>101</v>
      </c>
      <c r="D111" s="17">
        <f>D112</f>
        <v>47951</v>
      </c>
      <c r="E111" s="17">
        <f>E112</f>
        <v>47188</v>
      </c>
      <c r="F111" s="19">
        <f>F112</f>
        <v>42857</v>
      </c>
      <c r="G111" s="46">
        <f t="shared" si="4"/>
        <v>90.82181910655251</v>
      </c>
    </row>
    <row r="112" spans="1:7" ht="15.75">
      <c r="A112" s="24"/>
      <c r="B112" s="15"/>
      <c r="C112" s="16" t="s">
        <v>58</v>
      </c>
      <c r="D112" s="17">
        <v>47951</v>
      </c>
      <c r="E112" s="17">
        <v>47188</v>
      </c>
      <c r="F112" s="19">
        <v>42857</v>
      </c>
      <c r="G112" s="46">
        <f t="shared" si="4"/>
        <v>90.82181910655251</v>
      </c>
    </row>
    <row r="113" spans="1:7" ht="15.75">
      <c r="A113" s="24"/>
      <c r="B113" s="15"/>
      <c r="C113" s="16" t="s">
        <v>99</v>
      </c>
      <c r="D113" s="17">
        <v>0</v>
      </c>
      <c r="E113" s="17">
        <v>601</v>
      </c>
      <c r="F113" s="19">
        <v>600</v>
      </c>
      <c r="G113" s="46">
        <f t="shared" si="4"/>
        <v>99.83361064891847</v>
      </c>
    </row>
    <row r="114" spans="1:7" ht="15.75">
      <c r="A114" s="24"/>
      <c r="B114" s="15" t="s">
        <v>102</v>
      </c>
      <c r="C114" s="16" t="s">
        <v>11</v>
      </c>
      <c r="D114" s="17">
        <f>D115</f>
        <v>180139</v>
      </c>
      <c r="E114" s="17">
        <f>E115</f>
        <v>172014</v>
      </c>
      <c r="F114" s="19">
        <f>F115</f>
        <v>167902</v>
      </c>
      <c r="G114" s="46">
        <f t="shared" si="4"/>
        <v>97.609496901415</v>
      </c>
    </row>
    <row r="115" spans="1:7" ht="15.75">
      <c r="A115" s="24"/>
      <c r="B115" s="15"/>
      <c r="C115" s="16" t="s">
        <v>16</v>
      </c>
      <c r="D115" s="17">
        <v>180139</v>
      </c>
      <c r="E115" s="17">
        <v>172014</v>
      </c>
      <c r="F115" s="19">
        <v>167902</v>
      </c>
      <c r="G115" s="46">
        <f t="shared" si="4"/>
        <v>97.609496901415</v>
      </c>
    </row>
    <row r="116" spans="1:7" ht="15.75">
      <c r="A116" s="24"/>
      <c r="B116" s="15"/>
      <c r="C116" s="16" t="s">
        <v>99</v>
      </c>
      <c r="D116" s="17">
        <v>11490</v>
      </c>
      <c r="E116" s="17">
        <v>1271</v>
      </c>
      <c r="F116" s="19">
        <v>1139</v>
      </c>
      <c r="G116" s="46">
        <f t="shared" si="4"/>
        <v>89.61447678992918</v>
      </c>
    </row>
    <row r="117" spans="1:7" ht="15.75">
      <c r="A117" s="23" t="s">
        <v>103</v>
      </c>
      <c r="B117" s="12"/>
      <c r="C117" s="13" t="s">
        <v>104</v>
      </c>
      <c r="D117" s="14">
        <f>D118+D120+D122+D124</f>
        <v>4900497</v>
      </c>
      <c r="E117" s="14">
        <f>E118+E120+E124+E122</f>
        <v>5570279</v>
      </c>
      <c r="F117" s="18">
        <f>F118+F120+F122+F124</f>
        <v>5308650</v>
      </c>
      <c r="G117" s="46">
        <f t="shared" si="4"/>
        <v>95.30312575007464</v>
      </c>
    </row>
    <row r="118" spans="1:7" ht="15.75">
      <c r="A118" s="24"/>
      <c r="B118" s="15" t="s">
        <v>105</v>
      </c>
      <c r="C118" s="16" t="s">
        <v>106</v>
      </c>
      <c r="D118" s="17">
        <f>D119</f>
        <v>2894297</v>
      </c>
      <c r="E118" s="17">
        <f>E119</f>
        <v>2894297</v>
      </c>
      <c r="F118" s="19">
        <f>F119</f>
        <v>2874534</v>
      </c>
      <c r="G118" s="46">
        <f t="shared" si="4"/>
        <v>99.31717442957651</v>
      </c>
    </row>
    <row r="119" spans="1:7" ht="15.75">
      <c r="A119" s="24"/>
      <c r="B119" s="15"/>
      <c r="C119" s="16" t="s">
        <v>107</v>
      </c>
      <c r="D119" s="17">
        <v>2894297</v>
      </c>
      <c r="E119" s="17">
        <v>2894297</v>
      </c>
      <c r="F119" s="19">
        <v>2874534</v>
      </c>
      <c r="G119" s="46">
        <f t="shared" si="4"/>
        <v>99.31717442957651</v>
      </c>
    </row>
    <row r="120" spans="1:7" ht="15.75">
      <c r="A120" s="24"/>
      <c r="B120" s="15" t="s">
        <v>108</v>
      </c>
      <c r="C120" s="16" t="s">
        <v>109</v>
      </c>
      <c r="D120" s="17">
        <f>D121</f>
        <v>5000</v>
      </c>
      <c r="E120" s="17">
        <f>E121</f>
        <v>5000</v>
      </c>
      <c r="F120" s="19">
        <f>F121</f>
        <v>5000</v>
      </c>
      <c r="G120" s="46">
        <f t="shared" si="4"/>
        <v>100</v>
      </c>
    </row>
    <row r="121" spans="1:7" ht="15.75">
      <c r="A121" s="24"/>
      <c r="B121" s="15"/>
      <c r="C121" s="16" t="s">
        <v>16</v>
      </c>
      <c r="D121" s="17">
        <v>5000</v>
      </c>
      <c r="E121" s="17">
        <v>5000</v>
      </c>
      <c r="F121" s="19">
        <v>5000</v>
      </c>
      <c r="G121" s="46">
        <f t="shared" si="4"/>
        <v>100</v>
      </c>
    </row>
    <row r="122" spans="1:7" ht="33" customHeight="1">
      <c r="A122" s="24"/>
      <c r="B122" s="15" t="s">
        <v>110</v>
      </c>
      <c r="C122" s="16" t="s">
        <v>111</v>
      </c>
      <c r="D122" s="17">
        <f>D123</f>
        <v>1958000</v>
      </c>
      <c r="E122" s="17">
        <f>E123</f>
        <v>2627782</v>
      </c>
      <c r="F122" s="19">
        <f>F123</f>
        <v>2385916</v>
      </c>
      <c r="G122" s="44">
        <f t="shared" si="4"/>
        <v>90.79581182913957</v>
      </c>
    </row>
    <row r="123" spans="1:7" ht="15.75">
      <c r="A123" s="24"/>
      <c r="B123" s="15"/>
      <c r="C123" s="16" t="s">
        <v>16</v>
      </c>
      <c r="D123" s="17">
        <v>1958000</v>
      </c>
      <c r="E123" s="17">
        <v>2627782</v>
      </c>
      <c r="F123" s="19">
        <v>2385916</v>
      </c>
      <c r="G123" s="46">
        <f t="shared" si="4"/>
        <v>90.79581182913957</v>
      </c>
    </row>
    <row r="124" spans="1:7" ht="15.75">
      <c r="A124" s="24"/>
      <c r="B124" s="15">
        <v>85195</v>
      </c>
      <c r="C124" s="16" t="s">
        <v>11</v>
      </c>
      <c r="D124" s="17">
        <f>D125</f>
        <v>43200</v>
      </c>
      <c r="E124" s="17">
        <f>E126</f>
        <v>43200</v>
      </c>
      <c r="F124" s="19">
        <f>F125</f>
        <v>43200</v>
      </c>
      <c r="G124" s="44">
        <f t="shared" si="4"/>
        <v>100</v>
      </c>
    </row>
    <row r="125" spans="1:7" ht="15.75">
      <c r="A125" s="24"/>
      <c r="B125" s="15"/>
      <c r="C125" s="16" t="s">
        <v>99</v>
      </c>
      <c r="D125" s="17">
        <v>43200</v>
      </c>
      <c r="E125" s="17">
        <v>43200</v>
      </c>
      <c r="F125" s="19">
        <v>43200</v>
      </c>
      <c r="G125" s="44">
        <f t="shared" si="4"/>
        <v>100</v>
      </c>
    </row>
    <row r="126" spans="1:7" ht="15.75">
      <c r="A126" s="24"/>
      <c r="B126" s="15"/>
      <c r="C126" s="16" t="s">
        <v>16</v>
      </c>
      <c r="D126" s="17">
        <f>D125</f>
        <v>43200</v>
      </c>
      <c r="E126" s="17">
        <v>43200</v>
      </c>
      <c r="F126" s="19">
        <v>43200</v>
      </c>
      <c r="G126" s="46">
        <f t="shared" si="4"/>
        <v>100</v>
      </c>
    </row>
    <row r="127" spans="1:7" ht="15.75">
      <c r="A127" s="23" t="s">
        <v>112</v>
      </c>
      <c r="B127" s="12"/>
      <c r="C127" s="13" t="s">
        <v>113</v>
      </c>
      <c r="D127" s="14">
        <f>D128+D132+D137+D141+D144+D147</f>
        <v>12141427</v>
      </c>
      <c r="E127" s="14">
        <f>E128+E132+E137+E141+E144+E147</f>
        <v>13549313</v>
      </c>
      <c r="F127" s="18">
        <f>F128+F132+F137+F141+F147+F144</f>
        <v>13358775</v>
      </c>
      <c r="G127" s="46">
        <f t="shared" si="4"/>
        <v>98.59374419942915</v>
      </c>
    </row>
    <row r="128" spans="1:7" ht="15.75">
      <c r="A128" s="24"/>
      <c r="B128" s="15" t="s">
        <v>114</v>
      </c>
      <c r="C128" s="16" t="s">
        <v>115</v>
      </c>
      <c r="D128" s="17">
        <f>D129</f>
        <v>1850080</v>
      </c>
      <c r="E128" s="17">
        <f>E129</f>
        <v>1856651</v>
      </c>
      <c r="F128" s="19">
        <f>F129</f>
        <v>1764812</v>
      </c>
      <c r="G128" s="46">
        <f t="shared" si="4"/>
        <v>95.05351301887107</v>
      </c>
    </row>
    <row r="129" spans="1:7" ht="15.75">
      <c r="A129" s="24"/>
      <c r="B129" s="15"/>
      <c r="C129" s="16" t="s">
        <v>16</v>
      </c>
      <c r="D129" s="17">
        <v>1850080</v>
      </c>
      <c r="E129" s="17">
        <v>1856651</v>
      </c>
      <c r="F129" s="19">
        <v>1764812</v>
      </c>
      <c r="G129" s="46">
        <f t="shared" si="4"/>
        <v>95.05351301887107</v>
      </c>
    </row>
    <row r="130" spans="1:7" ht="15.75">
      <c r="A130" s="24"/>
      <c r="B130" s="15"/>
      <c r="C130" s="16" t="s">
        <v>116</v>
      </c>
      <c r="D130" s="17">
        <v>825200</v>
      </c>
      <c r="E130" s="17">
        <v>845337</v>
      </c>
      <c r="F130" s="19">
        <v>845337</v>
      </c>
      <c r="G130" s="46">
        <f t="shared" si="4"/>
        <v>100</v>
      </c>
    </row>
    <row r="131" spans="1:7" ht="15.75">
      <c r="A131" s="24"/>
      <c r="B131" s="15"/>
      <c r="C131" s="16" t="s">
        <v>176</v>
      </c>
      <c r="D131" s="19">
        <v>475000</v>
      </c>
      <c r="E131" s="17">
        <v>420000</v>
      </c>
      <c r="F131" s="19">
        <v>337118</v>
      </c>
      <c r="G131" s="46">
        <f t="shared" si="4"/>
        <v>80.26619047619047</v>
      </c>
    </row>
    <row r="132" spans="1:7" ht="15.75">
      <c r="A132" s="24"/>
      <c r="B132" s="15" t="s">
        <v>117</v>
      </c>
      <c r="C132" s="16" t="s">
        <v>118</v>
      </c>
      <c r="D132" s="17">
        <f>D133</f>
        <v>8046212</v>
      </c>
      <c r="E132" s="17">
        <v>9450494</v>
      </c>
      <c r="F132" s="19">
        <f>F133+F136</f>
        <v>9449445</v>
      </c>
      <c r="G132" s="46">
        <f t="shared" si="4"/>
        <v>99.98890005115076</v>
      </c>
    </row>
    <row r="133" spans="1:7" ht="15.75">
      <c r="A133" s="24"/>
      <c r="B133" s="15"/>
      <c r="C133" s="16" t="s">
        <v>16</v>
      </c>
      <c r="D133" s="17">
        <v>8046212</v>
      </c>
      <c r="E133" s="17">
        <v>9356353</v>
      </c>
      <c r="F133" s="19">
        <v>9355304</v>
      </c>
      <c r="G133" s="46">
        <f t="shared" si="4"/>
        <v>99.9887883665783</v>
      </c>
    </row>
    <row r="134" spans="1:7" ht="15.75">
      <c r="A134" s="24"/>
      <c r="B134" s="15"/>
      <c r="C134" s="16" t="s">
        <v>26</v>
      </c>
      <c r="D134" s="17">
        <v>4915963</v>
      </c>
      <c r="E134" s="17">
        <v>5191962</v>
      </c>
      <c r="F134" s="19">
        <v>5191960</v>
      </c>
      <c r="G134" s="46">
        <f t="shared" si="4"/>
        <v>99.99996147891683</v>
      </c>
    </row>
    <row r="135" spans="1:7" ht="18" customHeight="1">
      <c r="A135" s="25"/>
      <c r="B135" s="16"/>
      <c r="C135" s="21" t="s">
        <v>184</v>
      </c>
      <c r="D135" s="17">
        <v>921424</v>
      </c>
      <c r="E135" s="17">
        <v>1153211</v>
      </c>
      <c r="F135" s="19">
        <v>1153211</v>
      </c>
      <c r="G135" s="46">
        <f t="shared" si="4"/>
        <v>100</v>
      </c>
    </row>
    <row r="136" spans="1:7" ht="18" customHeight="1">
      <c r="A136" s="25"/>
      <c r="B136" s="16"/>
      <c r="C136" s="16" t="s">
        <v>67</v>
      </c>
      <c r="D136" s="17">
        <v>0</v>
      </c>
      <c r="E136" s="17">
        <v>94141</v>
      </c>
      <c r="F136" s="19">
        <v>94141</v>
      </c>
      <c r="G136" s="46">
        <f t="shared" si="4"/>
        <v>100</v>
      </c>
    </row>
    <row r="137" spans="1:7" ht="15.75">
      <c r="A137" s="24"/>
      <c r="B137" s="15" t="s">
        <v>119</v>
      </c>
      <c r="C137" s="16" t="s">
        <v>120</v>
      </c>
      <c r="D137" s="17">
        <f>D138</f>
        <v>1674105</v>
      </c>
      <c r="E137" s="17">
        <f>E138</f>
        <v>1676661</v>
      </c>
      <c r="F137" s="19">
        <f>F138</f>
        <v>1615766</v>
      </c>
      <c r="G137" s="44">
        <f t="shared" si="4"/>
        <v>96.36807917641073</v>
      </c>
    </row>
    <row r="138" spans="1:7" ht="15.75">
      <c r="A138" s="24"/>
      <c r="B138" s="15"/>
      <c r="C138" s="16" t="s">
        <v>16</v>
      </c>
      <c r="D138" s="17">
        <v>1674105</v>
      </c>
      <c r="E138" s="17">
        <v>1676661</v>
      </c>
      <c r="F138" s="19">
        <v>1615766</v>
      </c>
      <c r="G138" s="46">
        <f t="shared" si="4"/>
        <v>96.36807917641073</v>
      </c>
    </row>
    <row r="139" spans="1:7" ht="15.75">
      <c r="A139" s="24"/>
      <c r="B139" s="15"/>
      <c r="C139" s="16" t="s">
        <v>121</v>
      </c>
      <c r="D139" s="17">
        <v>93300</v>
      </c>
      <c r="E139" s="17">
        <v>90856</v>
      </c>
      <c r="F139" s="19">
        <v>86222</v>
      </c>
      <c r="G139" s="46">
        <f aca="true" t="shared" si="6" ref="G139:G205">F139/E139*100</f>
        <v>94.89962137888527</v>
      </c>
    </row>
    <row r="140" spans="1:7" ht="15.75">
      <c r="A140" s="24"/>
      <c r="B140" s="15"/>
      <c r="C140" s="16" t="s">
        <v>198</v>
      </c>
      <c r="D140" s="19">
        <v>69100</v>
      </c>
      <c r="E140" s="17">
        <v>74100</v>
      </c>
      <c r="F140" s="19">
        <v>70981</v>
      </c>
      <c r="G140" s="46">
        <f t="shared" si="6"/>
        <v>95.79082321187585</v>
      </c>
    </row>
    <row r="141" spans="1:7" ht="15.75">
      <c r="A141" s="24"/>
      <c r="B141" s="15" t="s">
        <v>122</v>
      </c>
      <c r="C141" s="16" t="s">
        <v>123</v>
      </c>
      <c r="D141" s="17">
        <f>D142</f>
        <v>535000</v>
      </c>
      <c r="E141" s="17">
        <f>E142</f>
        <v>540333</v>
      </c>
      <c r="F141" s="19">
        <f>F142</f>
        <v>503578</v>
      </c>
      <c r="G141" s="46">
        <f t="shared" si="6"/>
        <v>93.19771326200694</v>
      </c>
    </row>
    <row r="142" spans="1:7" ht="15.75">
      <c r="A142" s="24"/>
      <c r="B142" s="15"/>
      <c r="C142" s="16" t="s">
        <v>16</v>
      </c>
      <c r="D142" s="17">
        <v>535000</v>
      </c>
      <c r="E142" s="17">
        <v>540333</v>
      </c>
      <c r="F142" s="19">
        <v>503578</v>
      </c>
      <c r="G142" s="46">
        <f t="shared" si="6"/>
        <v>93.19771326200694</v>
      </c>
    </row>
    <row r="143" spans="1:7" ht="15.75">
      <c r="A143" s="24"/>
      <c r="B143" s="15"/>
      <c r="C143" s="16" t="s">
        <v>121</v>
      </c>
      <c r="D143" s="17">
        <v>447900</v>
      </c>
      <c r="E143" s="17">
        <v>453905</v>
      </c>
      <c r="F143" s="19">
        <v>419799</v>
      </c>
      <c r="G143" s="46">
        <f t="shared" si="6"/>
        <v>92.486092904903</v>
      </c>
    </row>
    <row r="144" spans="1:7" ht="31.5">
      <c r="A144" s="24"/>
      <c r="B144" s="15">
        <v>85220</v>
      </c>
      <c r="C144" s="16" t="s">
        <v>192</v>
      </c>
      <c r="D144" s="17">
        <f>D145</f>
        <v>31000</v>
      </c>
      <c r="E144" s="17">
        <f>E145</f>
        <v>20000</v>
      </c>
      <c r="F144" s="19">
        <f>F145</f>
        <v>20000</v>
      </c>
      <c r="G144" s="46">
        <f t="shared" si="6"/>
        <v>100</v>
      </c>
    </row>
    <row r="145" spans="1:7" ht="15.75">
      <c r="A145" s="24"/>
      <c r="B145" s="15"/>
      <c r="C145" s="16" t="s">
        <v>16</v>
      </c>
      <c r="D145" s="17">
        <f>D146</f>
        <v>31000</v>
      </c>
      <c r="E145" s="17">
        <v>20000</v>
      </c>
      <c r="F145" s="19">
        <v>20000</v>
      </c>
      <c r="G145" s="46">
        <f t="shared" si="6"/>
        <v>100</v>
      </c>
    </row>
    <row r="146" spans="1:7" ht="15.75">
      <c r="A146" s="24"/>
      <c r="B146" s="15"/>
      <c r="C146" s="16" t="s">
        <v>194</v>
      </c>
      <c r="D146" s="17">
        <v>31000</v>
      </c>
      <c r="E146" s="17">
        <v>20000</v>
      </c>
      <c r="F146" s="19">
        <v>20000</v>
      </c>
      <c r="G146" s="46">
        <f t="shared" si="6"/>
        <v>100</v>
      </c>
    </row>
    <row r="147" spans="1:7" ht="15.75">
      <c r="A147" s="24"/>
      <c r="B147" s="15" t="s">
        <v>124</v>
      </c>
      <c r="C147" s="16" t="s">
        <v>11</v>
      </c>
      <c r="D147" s="17">
        <f>D148</f>
        <v>5030</v>
      </c>
      <c r="E147" s="17">
        <f>E148</f>
        <v>5174</v>
      </c>
      <c r="F147" s="19">
        <f>F148</f>
        <v>5174</v>
      </c>
      <c r="G147" s="46">
        <f t="shared" si="6"/>
        <v>100</v>
      </c>
    </row>
    <row r="148" spans="1:7" ht="15.75">
      <c r="A148" s="24"/>
      <c r="B148" s="15"/>
      <c r="C148" s="16" t="s">
        <v>16</v>
      </c>
      <c r="D148" s="17">
        <v>5030</v>
      </c>
      <c r="E148" s="17">
        <v>5174</v>
      </c>
      <c r="F148" s="19">
        <v>5174</v>
      </c>
      <c r="G148" s="46">
        <f t="shared" si="6"/>
        <v>100</v>
      </c>
    </row>
    <row r="149" spans="1:7" ht="31.5">
      <c r="A149" s="23" t="s">
        <v>125</v>
      </c>
      <c r="B149" s="12"/>
      <c r="C149" s="13" t="s">
        <v>126</v>
      </c>
      <c r="D149" s="14">
        <f>D150+D153</f>
        <v>3111190</v>
      </c>
      <c r="E149" s="14">
        <f>E150+E153+E157</f>
        <v>3499840</v>
      </c>
      <c r="F149" s="18">
        <f>F150+F153+F157</f>
        <v>3499717</v>
      </c>
      <c r="G149" s="44">
        <f t="shared" si="6"/>
        <v>99.99648555362532</v>
      </c>
    </row>
    <row r="150" spans="1:7" ht="15.75">
      <c r="A150" s="24"/>
      <c r="B150" s="15" t="s">
        <v>127</v>
      </c>
      <c r="C150" s="16" t="s">
        <v>128</v>
      </c>
      <c r="D150" s="17">
        <f aca="true" t="shared" si="7" ref="D150:F151">D151</f>
        <v>20120</v>
      </c>
      <c r="E150" s="17">
        <f t="shared" si="7"/>
        <v>20120</v>
      </c>
      <c r="F150" s="20">
        <f t="shared" si="7"/>
        <v>20058</v>
      </c>
      <c r="G150" s="46">
        <f t="shared" si="6"/>
        <v>99.69184890656064</v>
      </c>
    </row>
    <row r="151" spans="1:7" ht="15.75">
      <c r="A151" s="24"/>
      <c r="B151" s="15"/>
      <c r="C151" s="16" t="s">
        <v>58</v>
      </c>
      <c r="D151" s="17">
        <f t="shared" si="7"/>
        <v>20120</v>
      </c>
      <c r="E151" s="17">
        <f t="shared" si="7"/>
        <v>20120</v>
      </c>
      <c r="F151" s="20">
        <f t="shared" si="7"/>
        <v>20058</v>
      </c>
      <c r="G151" s="46">
        <f t="shared" si="6"/>
        <v>99.69184890656064</v>
      </c>
    </row>
    <row r="152" spans="1:7" ht="15.75">
      <c r="A152" s="24"/>
      <c r="B152" s="15"/>
      <c r="C152" s="16" t="s">
        <v>185</v>
      </c>
      <c r="D152" s="17">
        <v>20120</v>
      </c>
      <c r="E152" s="17">
        <v>20120</v>
      </c>
      <c r="F152" s="20">
        <v>20058</v>
      </c>
      <c r="G152" s="46">
        <f t="shared" si="6"/>
        <v>99.69184890656064</v>
      </c>
    </row>
    <row r="153" spans="1:7" ht="15.75">
      <c r="A153" s="24"/>
      <c r="B153" s="15" t="s">
        <v>129</v>
      </c>
      <c r="C153" s="16" t="s">
        <v>130</v>
      </c>
      <c r="D153" s="17">
        <f>D154</f>
        <v>3091070</v>
      </c>
      <c r="E153" s="17">
        <f>E156+E154</f>
        <v>3478500</v>
      </c>
      <c r="F153" s="19">
        <f>F154+F156</f>
        <v>3478439</v>
      </c>
      <c r="G153" s="46">
        <f t="shared" si="6"/>
        <v>99.99824637056203</v>
      </c>
    </row>
    <row r="154" spans="1:7" ht="15.75">
      <c r="A154" s="24"/>
      <c r="B154" s="15"/>
      <c r="C154" s="16" t="s">
        <v>16</v>
      </c>
      <c r="D154" s="17">
        <v>3091070</v>
      </c>
      <c r="E154" s="17">
        <v>3474665</v>
      </c>
      <c r="F154" s="19">
        <v>3474605</v>
      </c>
      <c r="G154" s="46">
        <f t="shared" si="6"/>
        <v>99.9982732148279</v>
      </c>
    </row>
    <row r="155" spans="1:7" ht="15.75">
      <c r="A155" s="24"/>
      <c r="B155" s="15"/>
      <c r="C155" s="16" t="s">
        <v>26</v>
      </c>
      <c r="D155" s="17">
        <v>2632706</v>
      </c>
      <c r="E155" s="17">
        <v>3015405</v>
      </c>
      <c r="F155" s="19">
        <v>3015401</v>
      </c>
      <c r="G155" s="46">
        <f t="shared" si="6"/>
        <v>99.99986734783553</v>
      </c>
    </row>
    <row r="156" spans="1:7" ht="15.75">
      <c r="A156" s="24"/>
      <c r="B156" s="15"/>
      <c r="C156" s="16" t="s">
        <v>67</v>
      </c>
      <c r="D156" s="17"/>
      <c r="E156" s="17">
        <v>3835</v>
      </c>
      <c r="F156" s="19">
        <v>3834</v>
      </c>
      <c r="G156" s="46">
        <f t="shared" si="6"/>
        <v>99.97392438070403</v>
      </c>
    </row>
    <row r="157" spans="1:7" ht="15.75">
      <c r="A157" s="24"/>
      <c r="B157" s="15">
        <v>85395</v>
      </c>
      <c r="C157" s="16" t="s">
        <v>11</v>
      </c>
      <c r="D157" s="17">
        <v>0</v>
      </c>
      <c r="E157" s="17">
        <f>E158</f>
        <v>1220</v>
      </c>
      <c r="F157" s="19">
        <f>F158</f>
        <v>1220</v>
      </c>
      <c r="G157" s="46">
        <f t="shared" si="6"/>
        <v>100</v>
      </c>
    </row>
    <row r="158" spans="1:7" ht="15.75">
      <c r="A158" s="24"/>
      <c r="B158" s="15"/>
      <c r="C158" s="16" t="s">
        <v>16</v>
      </c>
      <c r="D158" s="17">
        <v>0</v>
      </c>
      <c r="E158" s="17">
        <v>1220</v>
      </c>
      <c r="F158" s="19">
        <v>1220</v>
      </c>
      <c r="G158" s="46">
        <f t="shared" si="6"/>
        <v>100</v>
      </c>
    </row>
    <row r="159" spans="1:7" ht="15.75">
      <c r="A159" s="23" t="s">
        <v>131</v>
      </c>
      <c r="B159" s="12"/>
      <c r="C159" s="13" t="s">
        <v>132</v>
      </c>
      <c r="D159" s="14">
        <f>D160+D164+D167+D170+D174+D176+D179+D183+D187+D189</f>
        <v>6731367</v>
      </c>
      <c r="E159" s="14">
        <f>E160+E164+E167+E170+E174+E179+E183+E187+E189+E176</f>
        <v>7634873</v>
      </c>
      <c r="F159" s="18">
        <f>F160+F164+F167+F170+F174+F176+F179+F183+F187+F189</f>
        <v>7600055</v>
      </c>
      <c r="G159" s="46">
        <f t="shared" si="6"/>
        <v>99.54396098009751</v>
      </c>
    </row>
    <row r="160" spans="1:7" ht="15.75">
      <c r="A160" s="24"/>
      <c r="B160" s="15" t="s">
        <v>133</v>
      </c>
      <c r="C160" s="16" t="s">
        <v>134</v>
      </c>
      <c r="D160" s="17">
        <f>D161+D163</f>
        <v>603585</v>
      </c>
      <c r="E160" s="17">
        <f>E161+E163</f>
        <v>454418</v>
      </c>
      <c r="F160" s="19">
        <f>F161+F163</f>
        <v>450745</v>
      </c>
      <c r="G160" s="46">
        <f t="shared" si="6"/>
        <v>99.19171335642514</v>
      </c>
    </row>
    <row r="161" spans="1:7" ht="15.75">
      <c r="A161" s="24"/>
      <c r="B161" s="15"/>
      <c r="C161" s="16" t="s">
        <v>16</v>
      </c>
      <c r="D161" s="17">
        <v>568585</v>
      </c>
      <c r="E161" s="17">
        <v>454418</v>
      </c>
      <c r="F161" s="19">
        <v>450745</v>
      </c>
      <c r="G161" s="46">
        <f t="shared" si="6"/>
        <v>99.19171335642514</v>
      </c>
    </row>
    <row r="162" spans="1:7" ht="15.75">
      <c r="A162" s="24"/>
      <c r="B162" s="15"/>
      <c r="C162" s="16" t="s">
        <v>26</v>
      </c>
      <c r="D162" s="17">
        <v>182370</v>
      </c>
      <c r="E162" s="17">
        <v>177950</v>
      </c>
      <c r="F162" s="19">
        <v>177950</v>
      </c>
      <c r="G162" s="46">
        <f t="shared" si="6"/>
        <v>100</v>
      </c>
    </row>
    <row r="163" spans="1:7" ht="15.75">
      <c r="A163" s="24"/>
      <c r="B163" s="15"/>
      <c r="C163" s="16" t="s">
        <v>67</v>
      </c>
      <c r="D163" s="17">
        <v>35000</v>
      </c>
      <c r="E163" s="17">
        <v>0</v>
      </c>
      <c r="F163" s="19"/>
      <c r="G163" s="46">
        <v>0</v>
      </c>
    </row>
    <row r="164" spans="1:7" ht="30.75" customHeight="1">
      <c r="A164" s="24"/>
      <c r="B164" s="15" t="s">
        <v>135</v>
      </c>
      <c r="C164" s="16" t="s">
        <v>136</v>
      </c>
      <c r="D164" s="17">
        <f>D165</f>
        <v>836034</v>
      </c>
      <c r="E164" s="17">
        <f>E165</f>
        <v>1015841</v>
      </c>
      <c r="F164" s="19">
        <f>F165</f>
        <v>1012292</v>
      </c>
      <c r="G164" s="46">
        <f t="shared" si="6"/>
        <v>99.65063430202167</v>
      </c>
    </row>
    <row r="165" spans="1:7" ht="15.75">
      <c r="A165" s="24"/>
      <c r="B165" s="15"/>
      <c r="C165" s="16" t="s">
        <v>16</v>
      </c>
      <c r="D165" s="17">
        <v>836034</v>
      </c>
      <c r="E165" s="17">
        <v>1015841</v>
      </c>
      <c r="F165" s="19">
        <v>1012292</v>
      </c>
      <c r="G165" s="44">
        <f t="shared" si="6"/>
        <v>99.65063430202167</v>
      </c>
    </row>
    <row r="166" spans="1:7" ht="15.75">
      <c r="A166" s="24"/>
      <c r="B166" s="15"/>
      <c r="C166" s="16" t="s">
        <v>26</v>
      </c>
      <c r="D166" s="17">
        <v>724381</v>
      </c>
      <c r="E166" s="17">
        <v>787273</v>
      </c>
      <c r="F166" s="19">
        <v>785415</v>
      </c>
      <c r="G166" s="46">
        <f t="shared" si="6"/>
        <v>99.76399546281912</v>
      </c>
    </row>
    <row r="167" spans="1:7" ht="15.75">
      <c r="A167" s="24"/>
      <c r="B167" s="15" t="s">
        <v>137</v>
      </c>
      <c r="C167" s="16" t="s">
        <v>138</v>
      </c>
      <c r="D167" s="17">
        <f>D168</f>
        <v>265750</v>
      </c>
      <c r="E167" s="17">
        <f>E168</f>
        <v>408986</v>
      </c>
      <c r="F167" s="19">
        <f>F168</f>
        <v>402359</v>
      </c>
      <c r="G167" s="46">
        <f t="shared" si="6"/>
        <v>98.37965113720274</v>
      </c>
    </row>
    <row r="168" spans="1:7" ht="15.75">
      <c r="A168" s="24"/>
      <c r="B168" s="15"/>
      <c r="C168" s="16" t="s">
        <v>16</v>
      </c>
      <c r="D168" s="17">
        <v>265750</v>
      </c>
      <c r="E168" s="17">
        <v>408986</v>
      </c>
      <c r="F168" s="19">
        <v>402359</v>
      </c>
      <c r="G168" s="46">
        <f t="shared" si="6"/>
        <v>98.37965113720274</v>
      </c>
    </row>
    <row r="169" spans="1:7" ht="15.75">
      <c r="A169" s="24"/>
      <c r="B169" s="15"/>
      <c r="C169" s="16" t="s">
        <v>26</v>
      </c>
      <c r="D169" s="17">
        <v>178030</v>
      </c>
      <c r="E169" s="17">
        <v>250110</v>
      </c>
      <c r="F169" s="19">
        <v>249091</v>
      </c>
      <c r="G169" s="46">
        <f t="shared" si="6"/>
        <v>99.59257926512335</v>
      </c>
    </row>
    <row r="170" spans="1:7" ht="15.75">
      <c r="A170" s="24"/>
      <c r="B170" s="15" t="s">
        <v>139</v>
      </c>
      <c r="C170" s="16" t="s">
        <v>140</v>
      </c>
      <c r="D170" s="17">
        <f>D171</f>
        <v>2233229</v>
      </c>
      <c r="E170" s="17">
        <v>2568475</v>
      </c>
      <c r="F170" s="19">
        <f>F171+F173</f>
        <v>2568366</v>
      </c>
      <c r="G170" s="46">
        <f t="shared" si="6"/>
        <v>99.99575623667741</v>
      </c>
    </row>
    <row r="171" spans="1:7" ht="15.75">
      <c r="A171" s="24"/>
      <c r="B171" s="15"/>
      <c r="C171" s="16" t="s">
        <v>16</v>
      </c>
      <c r="D171" s="17">
        <v>2233229</v>
      </c>
      <c r="E171" s="17">
        <v>2521968</v>
      </c>
      <c r="F171" s="19">
        <v>2521860</v>
      </c>
      <c r="G171" s="46">
        <f t="shared" si="6"/>
        <v>99.9957176300413</v>
      </c>
    </row>
    <row r="172" spans="1:7" ht="15.75">
      <c r="A172" s="24"/>
      <c r="B172" s="15"/>
      <c r="C172" s="16" t="s">
        <v>26</v>
      </c>
      <c r="D172" s="17">
        <v>1355836</v>
      </c>
      <c r="E172" s="17">
        <v>1468860</v>
      </c>
      <c r="F172" s="19">
        <v>1468859</v>
      </c>
      <c r="G172" s="46">
        <f t="shared" si="6"/>
        <v>99.99993191999238</v>
      </c>
    </row>
    <row r="173" spans="1:7" ht="15.75">
      <c r="A173" s="24"/>
      <c r="B173" s="15"/>
      <c r="C173" s="16" t="s">
        <v>188</v>
      </c>
      <c r="D173" s="17">
        <v>0</v>
      </c>
      <c r="E173" s="17">
        <v>46507</v>
      </c>
      <c r="F173" s="19">
        <v>46506</v>
      </c>
      <c r="G173" s="46">
        <f t="shared" si="6"/>
        <v>99.99784978605372</v>
      </c>
    </row>
    <row r="174" spans="1:7" ht="15.75">
      <c r="A174" s="24"/>
      <c r="B174" s="15" t="s">
        <v>141</v>
      </c>
      <c r="C174" s="16" t="s">
        <v>142</v>
      </c>
      <c r="D174" s="17">
        <f>D175</f>
        <v>29326</v>
      </c>
      <c r="E174" s="17">
        <f>E175</f>
        <v>58958</v>
      </c>
      <c r="F174" s="19">
        <f>F175</f>
        <v>56396</v>
      </c>
      <c r="G174" s="46">
        <f t="shared" si="6"/>
        <v>95.65453373587978</v>
      </c>
    </row>
    <row r="175" spans="1:7" ht="15.75">
      <c r="A175" s="24"/>
      <c r="B175" s="15"/>
      <c r="C175" s="16" t="s">
        <v>16</v>
      </c>
      <c r="D175" s="17">
        <v>29326</v>
      </c>
      <c r="E175" s="17">
        <v>58958</v>
      </c>
      <c r="F175" s="19">
        <v>56396</v>
      </c>
      <c r="G175" s="46">
        <f t="shared" si="6"/>
        <v>95.65453373587978</v>
      </c>
    </row>
    <row r="176" spans="1:7" ht="15.75">
      <c r="A176" s="24"/>
      <c r="B176" s="15" t="s">
        <v>143</v>
      </c>
      <c r="C176" s="16" t="s">
        <v>144</v>
      </c>
      <c r="D176" s="17">
        <f>D177</f>
        <v>676312</v>
      </c>
      <c r="E176" s="17">
        <f>E177</f>
        <v>727519</v>
      </c>
      <c r="F176" s="19">
        <f>F177</f>
        <v>725474</v>
      </c>
      <c r="G176" s="46">
        <f t="shared" si="6"/>
        <v>99.71890768488521</v>
      </c>
    </row>
    <row r="177" spans="1:7" ht="15.75">
      <c r="A177" s="24"/>
      <c r="B177" s="15"/>
      <c r="C177" s="16" t="s">
        <v>16</v>
      </c>
      <c r="D177" s="17">
        <v>676312</v>
      </c>
      <c r="E177" s="17">
        <v>727519</v>
      </c>
      <c r="F177" s="19">
        <v>725474</v>
      </c>
      <c r="G177" s="46">
        <f t="shared" si="6"/>
        <v>99.71890768488521</v>
      </c>
    </row>
    <row r="178" spans="1:7" ht="15.75">
      <c r="A178" s="24"/>
      <c r="B178" s="15"/>
      <c r="C178" s="16" t="s">
        <v>145</v>
      </c>
      <c r="D178" s="17">
        <v>414455</v>
      </c>
      <c r="E178" s="17">
        <v>553938</v>
      </c>
      <c r="F178" s="19">
        <v>553645</v>
      </c>
      <c r="G178" s="46">
        <f t="shared" si="6"/>
        <v>99.94710599381158</v>
      </c>
    </row>
    <row r="179" spans="1:7" ht="15.75">
      <c r="A179" s="24"/>
      <c r="B179" s="15">
        <v>85420</v>
      </c>
      <c r="C179" s="16" t="s">
        <v>182</v>
      </c>
      <c r="D179" s="17">
        <f>D180+D182</f>
        <v>836254</v>
      </c>
      <c r="E179" s="17">
        <v>1118400</v>
      </c>
      <c r="F179" s="19">
        <f>F180+F182</f>
        <v>1113729</v>
      </c>
      <c r="G179" s="46">
        <f t="shared" si="6"/>
        <v>99.58234978540771</v>
      </c>
    </row>
    <row r="180" spans="1:7" ht="15.75">
      <c r="A180" s="24"/>
      <c r="B180" s="15"/>
      <c r="C180" s="16" t="s">
        <v>16</v>
      </c>
      <c r="D180" s="17">
        <v>822887</v>
      </c>
      <c r="E180" s="17">
        <f>E179-E182</f>
        <v>1105900</v>
      </c>
      <c r="F180" s="19">
        <v>1101229</v>
      </c>
      <c r="G180" s="46">
        <f t="shared" si="6"/>
        <v>99.57762908038703</v>
      </c>
    </row>
    <row r="181" spans="1:7" ht="15.75">
      <c r="A181" s="24"/>
      <c r="B181" s="15"/>
      <c r="C181" s="16" t="s">
        <v>145</v>
      </c>
      <c r="D181" s="17">
        <v>573961</v>
      </c>
      <c r="E181" s="17">
        <v>656649</v>
      </c>
      <c r="F181" s="19">
        <v>655890</v>
      </c>
      <c r="G181" s="46">
        <f t="shared" si="6"/>
        <v>99.88441313395741</v>
      </c>
    </row>
    <row r="182" spans="1:7" ht="15.75">
      <c r="A182" s="24"/>
      <c r="B182" s="15"/>
      <c r="C182" s="16" t="s">
        <v>189</v>
      </c>
      <c r="D182" s="17">
        <v>13367</v>
      </c>
      <c r="E182" s="17">
        <v>12500</v>
      </c>
      <c r="F182" s="19">
        <v>12500</v>
      </c>
      <c r="G182" s="46">
        <f t="shared" si="6"/>
        <v>100</v>
      </c>
    </row>
    <row r="183" spans="1:7" ht="15.75">
      <c r="A183" s="24"/>
      <c r="B183" s="15">
        <v>85421</v>
      </c>
      <c r="C183" s="16" t="s">
        <v>183</v>
      </c>
      <c r="D183" s="17">
        <f>D184+D185</f>
        <v>1169054</v>
      </c>
      <c r="E183" s="17">
        <f>E184+E185</f>
        <v>1213733</v>
      </c>
      <c r="F183" s="19">
        <f>F184+F185</f>
        <v>1206755</v>
      </c>
      <c r="G183" s="44">
        <f t="shared" si="6"/>
        <v>99.42507948618024</v>
      </c>
    </row>
    <row r="184" spans="1:7" ht="15.75">
      <c r="A184" s="24"/>
      <c r="B184" s="15"/>
      <c r="C184" s="16" t="s">
        <v>16</v>
      </c>
      <c r="D184" s="17">
        <v>1148295</v>
      </c>
      <c r="E184" s="17">
        <v>1185733</v>
      </c>
      <c r="F184" s="19">
        <v>1180403</v>
      </c>
      <c r="G184" s="44">
        <f t="shared" si="6"/>
        <v>99.55048902240218</v>
      </c>
    </row>
    <row r="185" spans="1:7" ht="15.75">
      <c r="A185" s="24"/>
      <c r="B185" s="15"/>
      <c r="C185" s="16" t="s">
        <v>28</v>
      </c>
      <c r="D185" s="17">
        <v>20759</v>
      </c>
      <c r="E185" s="17">
        <v>28000</v>
      </c>
      <c r="F185" s="19">
        <v>26352</v>
      </c>
      <c r="G185" s="44">
        <f t="shared" si="6"/>
        <v>94.11428571428571</v>
      </c>
    </row>
    <row r="186" spans="1:7" ht="15.75">
      <c r="A186" s="24"/>
      <c r="B186" s="15"/>
      <c r="C186" s="16" t="s">
        <v>145</v>
      </c>
      <c r="D186" s="17">
        <v>854507</v>
      </c>
      <c r="E186" s="17">
        <v>841401</v>
      </c>
      <c r="F186" s="19">
        <v>839636</v>
      </c>
      <c r="G186" s="44">
        <f t="shared" si="6"/>
        <v>99.79023081741049</v>
      </c>
    </row>
    <row r="187" spans="1:7" ht="15.75">
      <c r="A187" s="23"/>
      <c r="B187" s="15" t="s">
        <v>146</v>
      </c>
      <c r="C187" s="16" t="s">
        <v>101</v>
      </c>
      <c r="D187" s="17">
        <f>D188</f>
        <v>20606</v>
      </c>
      <c r="E187" s="17">
        <f>E188</f>
        <v>21883</v>
      </c>
      <c r="F187" s="19">
        <f>F188</f>
        <v>20931</v>
      </c>
      <c r="G187" s="44">
        <f t="shared" si="6"/>
        <v>95.64959100671754</v>
      </c>
    </row>
    <row r="188" spans="1:7" ht="15.75">
      <c r="A188" s="23"/>
      <c r="B188" s="15"/>
      <c r="C188" s="16" t="s">
        <v>16</v>
      </c>
      <c r="D188" s="17">
        <v>20606</v>
      </c>
      <c r="E188" s="17">
        <v>21883</v>
      </c>
      <c r="F188" s="19">
        <v>20931</v>
      </c>
      <c r="G188" s="44">
        <f t="shared" si="6"/>
        <v>95.64959100671754</v>
      </c>
    </row>
    <row r="189" spans="1:7" ht="15.75">
      <c r="A189" s="23"/>
      <c r="B189" s="15" t="s">
        <v>147</v>
      </c>
      <c r="C189" s="16" t="s">
        <v>11</v>
      </c>
      <c r="D189" s="17">
        <f>D191</f>
        <v>61217</v>
      </c>
      <c r="E189" s="17">
        <f>E191</f>
        <v>46660</v>
      </c>
      <c r="F189" s="19">
        <f>F191</f>
        <v>43008</v>
      </c>
      <c r="G189" s="44">
        <f t="shared" si="6"/>
        <v>92.17316759537077</v>
      </c>
    </row>
    <row r="190" spans="1:7" ht="15.75">
      <c r="A190" s="23"/>
      <c r="B190" s="15"/>
      <c r="C190" s="16" t="s">
        <v>145</v>
      </c>
      <c r="D190" s="17">
        <v>11390</v>
      </c>
      <c r="E190" s="17">
        <v>0</v>
      </c>
      <c r="F190" s="19">
        <v>0</v>
      </c>
      <c r="G190" s="44">
        <v>0</v>
      </c>
    </row>
    <row r="191" spans="1:7" ht="15.75">
      <c r="A191" s="23"/>
      <c r="B191" s="15"/>
      <c r="C191" s="16" t="s">
        <v>148</v>
      </c>
      <c r="D191" s="17">
        <v>61217</v>
      </c>
      <c r="E191" s="17">
        <v>46660</v>
      </c>
      <c r="F191" s="19">
        <v>43008</v>
      </c>
      <c r="G191" s="44">
        <f t="shared" si="6"/>
        <v>92.17316759537077</v>
      </c>
    </row>
    <row r="192" spans="1:7" ht="31.5">
      <c r="A192" s="23" t="s">
        <v>149</v>
      </c>
      <c r="B192" s="12"/>
      <c r="C192" s="13" t="s">
        <v>150</v>
      </c>
      <c r="D192" s="14">
        <f aca="true" t="shared" si="8" ref="D192:F193">D193</f>
        <v>70873</v>
      </c>
      <c r="E192" s="14">
        <f t="shared" si="8"/>
        <v>70873</v>
      </c>
      <c r="F192" s="18">
        <f t="shared" si="8"/>
        <v>70873</v>
      </c>
      <c r="G192" s="44">
        <f t="shared" si="6"/>
        <v>100</v>
      </c>
    </row>
    <row r="193" spans="1:7" ht="15.75">
      <c r="A193" s="24"/>
      <c r="B193" s="15" t="s">
        <v>151</v>
      </c>
      <c r="C193" s="16" t="s">
        <v>152</v>
      </c>
      <c r="D193" s="17">
        <f t="shared" si="8"/>
        <v>70873</v>
      </c>
      <c r="E193" s="17">
        <f t="shared" si="8"/>
        <v>70873</v>
      </c>
      <c r="F193" s="18">
        <f t="shared" si="8"/>
        <v>70873</v>
      </c>
      <c r="G193" s="44">
        <f t="shared" si="6"/>
        <v>100</v>
      </c>
    </row>
    <row r="194" spans="1:7" ht="15.75">
      <c r="A194" s="24"/>
      <c r="B194" s="15"/>
      <c r="C194" s="16" t="s">
        <v>58</v>
      </c>
      <c r="D194" s="17">
        <v>70873</v>
      </c>
      <c r="E194" s="17">
        <v>70873</v>
      </c>
      <c r="F194" s="18">
        <v>70873</v>
      </c>
      <c r="G194" s="44">
        <f t="shared" si="6"/>
        <v>100</v>
      </c>
    </row>
    <row r="195" spans="1:7" ht="16.5" customHeight="1">
      <c r="A195" s="23" t="s">
        <v>153</v>
      </c>
      <c r="B195" s="12"/>
      <c r="C195" s="13" t="s">
        <v>154</v>
      </c>
      <c r="D195" s="14">
        <f>D196+D200</f>
        <v>116500</v>
      </c>
      <c r="E195" s="14">
        <f>E196+E200+E203</f>
        <v>116500</v>
      </c>
      <c r="F195" s="18">
        <f>F196+F200+F203</f>
        <v>115478</v>
      </c>
      <c r="G195" s="46">
        <f t="shared" si="6"/>
        <v>99.12274678111588</v>
      </c>
    </row>
    <row r="196" spans="1:7" ht="15.75">
      <c r="A196" s="24"/>
      <c r="B196" s="15" t="s">
        <v>155</v>
      </c>
      <c r="C196" s="16" t="s">
        <v>156</v>
      </c>
      <c r="D196" s="17">
        <f>D199</f>
        <v>66500</v>
      </c>
      <c r="E196" s="17">
        <f>E199</f>
        <v>59475</v>
      </c>
      <c r="F196" s="19">
        <f>F199</f>
        <v>58453</v>
      </c>
      <c r="G196" s="44">
        <f t="shared" si="6"/>
        <v>98.28163093736865</v>
      </c>
    </row>
    <row r="197" spans="1:7" ht="15.75">
      <c r="A197" s="24"/>
      <c r="B197" s="15"/>
      <c r="C197" s="16" t="s">
        <v>174</v>
      </c>
      <c r="D197" s="17">
        <v>32000</v>
      </c>
      <c r="E197" s="17">
        <v>32000</v>
      </c>
      <c r="F197" s="19">
        <v>32000</v>
      </c>
      <c r="G197" s="44">
        <f t="shared" si="6"/>
        <v>100</v>
      </c>
    </row>
    <row r="198" spans="1:7" ht="15.75">
      <c r="A198" s="24"/>
      <c r="B198" s="15"/>
      <c r="C198" s="16" t="s">
        <v>145</v>
      </c>
      <c r="D198" s="17">
        <v>0</v>
      </c>
      <c r="E198" s="17">
        <v>2948</v>
      </c>
      <c r="F198" s="19">
        <v>2948</v>
      </c>
      <c r="G198" s="46">
        <f>F197/E197*100</f>
        <v>100</v>
      </c>
    </row>
    <row r="199" spans="1:7" ht="15.75">
      <c r="A199" s="24"/>
      <c r="B199" s="15"/>
      <c r="C199" s="16" t="s">
        <v>16</v>
      </c>
      <c r="D199" s="17">
        <v>66500</v>
      </c>
      <c r="E199" s="17">
        <v>59475</v>
      </c>
      <c r="F199" s="19">
        <v>58453</v>
      </c>
      <c r="G199" s="44">
        <f t="shared" si="6"/>
        <v>98.28163093736865</v>
      </c>
    </row>
    <row r="200" spans="1:7" ht="15.75">
      <c r="A200" s="24"/>
      <c r="B200" s="15" t="s">
        <v>157</v>
      </c>
      <c r="C200" s="16" t="s">
        <v>158</v>
      </c>
      <c r="D200" s="17">
        <f aca="true" t="shared" si="9" ref="D200:F201">D201</f>
        <v>50000</v>
      </c>
      <c r="E200" s="17">
        <f t="shared" si="9"/>
        <v>55000</v>
      </c>
      <c r="F200" s="19">
        <f t="shared" si="9"/>
        <v>55000</v>
      </c>
      <c r="G200" s="44">
        <f t="shared" si="6"/>
        <v>100</v>
      </c>
    </row>
    <row r="201" spans="1:7" ht="15.75">
      <c r="A201" s="24"/>
      <c r="B201" s="15"/>
      <c r="C201" s="16" t="s">
        <v>16</v>
      </c>
      <c r="D201" s="17">
        <f t="shared" si="9"/>
        <v>50000</v>
      </c>
      <c r="E201" s="17">
        <f t="shared" si="9"/>
        <v>55000</v>
      </c>
      <c r="F201" s="19">
        <f t="shared" si="9"/>
        <v>55000</v>
      </c>
      <c r="G201" s="44">
        <f t="shared" si="6"/>
        <v>100</v>
      </c>
    </row>
    <row r="202" spans="1:7" ht="36" customHeight="1">
      <c r="A202" s="26"/>
      <c r="B202" s="11"/>
      <c r="C202" s="42" t="s">
        <v>197</v>
      </c>
      <c r="D202" s="17">
        <v>50000</v>
      </c>
      <c r="E202" s="17">
        <v>55000</v>
      </c>
      <c r="F202" s="19">
        <v>55000</v>
      </c>
      <c r="G202" s="44">
        <f t="shared" si="6"/>
        <v>100</v>
      </c>
    </row>
    <row r="203" spans="1:7" ht="17.25" customHeight="1">
      <c r="A203" s="26"/>
      <c r="B203" s="15">
        <v>92195</v>
      </c>
      <c r="C203" s="16" t="s">
        <v>11</v>
      </c>
      <c r="D203" s="17">
        <v>0</v>
      </c>
      <c r="E203" s="17">
        <f>E204</f>
        <v>2025</v>
      </c>
      <c r="F203" s="19">
        <f>F204</f>
        <v>2025</v>
      </c>
      <c r="G203" s="44">
        <f t="shared" si="6"/>
        <v>100</v>
      </c>
    </row>
    <row r="204" spans="1:7" ht="16.5" customHeight="1">
      <c r="A204" s="26"/>
      <c r="B204" s="11"/>
      <c r="C204" s="16" t="s">
        <v>16</v>
      </c>
      <c r="D204" s="17">
        <v>0</v>
      </c>
      <c r="E204" s="17">
        <v>2025</v>
      </c>
      <c r="F204" s="19">
        <v>2025</v>
      </c>
      <c r="G204" s="44">
        <f t="shared" si="6"/>
        <v>100</v>
      </c>
    </row>
    <row r="205" spans="1:7" ht="15.75">
      <c r="A205" s="23" t="s">
        <v>159</v>
      </c>
      <c r="B205" s="12"/>
      <c r="C205" s="13" t="s">
        <v>160</v>
      </c>
      <c r="D205" s="14">
        <f>D206</f>
        <v>105000</v>
      </c>
      <c r="E205" s="14">
        <f>E206</f>
        <v>107000</v>
      </c>
      <c r="F205" s="18">
        <f>F206</f>
        <v>103474</v>
      </c>
      <c r="G205" s="44">
        <f t="shared" si="6"/>
        <v>96.70467289719626</v>
      </c>
    </row>
    <row r="206" spans="1:7" ht="15.75">
      <c r="A206" s="24"/>
      <c r="B206" s="15" t="s">
        <v>161</v>
      </c>
      <c r="C206" s="16" t="s">
        <v>162</v>
      </c>
      <c r="D206" s="17">
        <f>D207+D208</f>
        <v>105000</v>
      </c>
      <c r="E206" s="17">
        <f>E207+E208</f>
        <v>107000</v>
      </c>
      <c r="F206" s="19">
        <v>103474</v>
      </c>
      <c r="G206" s="46">
        <f aca="true" t="shared" si="10" ref="G206:G216">F206/E206*100</f>
        <v>96.70467289719626</v>
      </c>
    </row>
    <row r="207" spans="1:7" ht="15.75">
      <c r="A207" s="24"/>
      <c r="B207" s="15"/>
      <c r="C207" s="16" t="s">
        <v>16</v>
      </c>
      <c r="D207" s="17">
        <v>90000</v>
      </c>
      <c r="E207" s="17">
        <v>92000</v>
      </c>
      <c r="F207" s="19">
        <v>88595</v>
      </c>
      <c r="G207" s="44">
        <f t="shared" si="10"/>
        <v>96.29891304347827</v>
      </c>
    </row>
    <row r="208" spans="1:7" ht="15.75">
      <c r="A208" s="24"/>
      <c r="B208" s="15"/>
      <c r="C208" s="16" t="s">
        <v>28</v>
      </c>
      <c r="D208" s="17">
        <v>15000</v>
      </c>
      <c r="E208" s="17">
        <v>15000</v>
      </c>
      <c r="F208" s="19">
        <v>14879</v>
      </c>
      <c r="G208" s="44">
        <f t="shared" si="10"/>
        <v>99.19333333333333</v>
      </c>
    </row>
    <row r="209" spans="1:7" ht="15.75">
      <c r="A209" s="24"/>
      <c r="B209" s="15"/>
      <c r="C209" s="16" t="s">
        <v>163</v>
      </c>
      <c r="D209" s="17">
        <v>60000</v>
      </c>
      <c r="E209" s="17">
        <v>60000</v>
      </c>
      <c r="F209" s="19">
        <v>60000</v>
      </c>
      <c r="G209" s="46">
        <f t="shared" si="10"/>
        <v>100</v>
      </c>
    </row>
    <row r="210" spans="1:7" ht="15.75">
      <c r="A210" s="23"/>
      <c r="B210" s="12"/>
      <c r="C210" s="13" t="s">
        <v>164</v>
      </c>
      <c r="D210" s="14">
        <f>D8+D11+D17+D20+D27+D31+D35+D46+D65+D68+D76+D79+D83+D117+D127+D149+D159+D192+D195+D205</f>
        <v>51642002</v>
      </c>
      <c r="E210" s="14">
        <f>E8+E11+E17+E20+E27+E31+E35+E46+E65+E68+E76+E79+E83+E117+E127+E149+E192+E195+E205+E159</f>
        <v>59602981</v>
      </c>
      <c r="F210" s="18">
        <f>F8+F11+F20+F27+F31+F35+F46+F65+F68+F76+F83+F117+F127+F149+F159+F192+F195+F205</f>
        <v>58297963</v>
      </c>
      <c r="G210" s="44">
        <f t="shared" si="10"/>
        <v>97.81048199585857</v>
      </c>
    </row>
    <row r="211" spans="1:7" ht="15.75">
      <c r="A211" s="24"/>
      <c r="B211" s="15"/>
      <c r="C211" s="16" t="s">
        <v>165</v>
      </c>
      <c r="D211" s="17">
        <v>48382209</v>
      </c>
      <c r="E211" s="19">
        <f>E10+E13+E16+E19+E22+E26+E29+E33+E37+E39+E41+E43+E48+E51+E54+E58+E61+E64+E67+E70+E72+E75+E78+E80+E85+E89+E93+E98+E100+E103+E106+E109+E112+E115+E119+E121+E123+E126+E129+E133+E138+E142+E145+E151+E154+E158+E161+E165+E168+E171+E175+E177+E180+E184+E188+E191+E194+E199+E201+E204+E207+E148</f>
        <v>55258012</v>
      </c>
      <c r="F211" s="20">
        <f>F10+F13+F16+F22+F26+F29+F33+F37+F39+F41+F43+F48+F51+F54+F58+F61+F67+F70+F72+F75+F78+F85+F89+F93+F98+F100+F103+F106+F109+F112+F115+F119+F121+F123+F126+F129+F133+F138+F142+F145+F148+F151+F154+F158+F161+F165+F168+F171+F175+F177+F180+F184+F188+F191+F194+F199+F201+F204+F207+F64</f>
        <v>54001653</v>
      </c>
      <c r="G211" s="44">
        <f t="shared" si="10"/>
        <v>97.72637676505626</v>
      </c>
    </row>
    <row r="212" spans="1:7" ht="15.75">
      <c r="A212" s="24"/>
      <c r="B212" s="15"/>
      <c r="C212" s="16" t="s">
        <v>166</v>
      </c>
      <c r="D212" s="17">
        <f>D23+D44+D49+D55+D86+D90+D94+D104+D110+D116+D125+D130+D134+D139+D143+D155+D162+D166+D169+D172+D178+D181+D186+D190+D101+D107</f>
        <v>26053737</v>
      </c>
      <c r="E212" s="19">
        <f>E23+E44+E49+E55+E59+E86+E90+E94+E101+E104+E107+E110+E116+E125+E130+E134+E139+E143+E155+E162+E166+E169+E172+E178+E181+E186+E190+E14+E30+E34+E198+E113</f>
        <v>27489798</v>
      </c>
      <c r="F212" s="20">
        <f>F23+F30+F34+F44+F49+F55+F59+F86+F90+F94+F101+F104+F107+F110+F125+F130+F134+F139+F143+F155+F162+F166+F169+F172+F178+F181+F186+F198+F14+F113+F116</f>
        <v>27250117</v>
      </c>
      <c r="G212" s="46">
        <f t="shared" si="10"/>
        <v>99.12810927166508</v>
      </c>
    </row>
    <row r="213" spans="1:7" ht="15.75">
      <c r="A213" s="24"/>
      <c r="B213" s="15"/>
      <c r="C213" s="16" t="s">
        <v>167</v>
      </c>
      <c r="D213" s="17">
        <v>2526662</v>
      </c>
      <c r="E213" s="19">
        <f>E62+E87+E96+E131+E135+E140+E146+E152+E197+E202+E209+E74</f>
        <v>2766717</v>
      </c>
      <c r="F213" s="20">
        <f>F62+F74+F87+F96+F131+F135+F140+F146+F152+F197+F202+F209</f>
        <v>2680654</v>
      </c>
      <c r="G213" s="44">
        <f t="shared" si="10"/>
        <v>96.88934574804723</v>
      </c>
    </row>
    <row r="214" spans="1:7" ht="15.75">
      <c r="A214" s="24"/>
      <c r="B214" s="15"/>
      <c r="C214" s="16" t="s">
        <v>168</v>
      </c>
      <c r="D214" s="17">
        <v>1500000</v>
      </c>
      <c r="E214" s="19">
        <f>E78</f>
        <v>1350000</v>
      </c>
      <c r="F214" s="20">
        <f>F76</f>
        <v>1168619</v>
      </c>
      <c r="G214" s="44">
        <f t="shared" si="10"/>
        <v>86.56437037037037</v>
      </c>
    </row>
    <row r="215" spans="1:7" ht="15.75">
      <c r="A215" s="24"/>
      <c r="B215" s="15"/>
      <c r="C215" s="16" t="s">
        <v>169</v>
      </c>
      <c r="D215" s="17">
        <v>350000</v>
      </c>
      <c r="E215" s="17">
        <v>281140</v>
      </c>
      <c r="F215" s="18">
        <v>0</v>
      </c>
      <c r="G215" s="44">
        <f t="shared" si="10"/>
        <v>0</v>
      </c>
    </row>
    <row r="216" spans="1:7" ht="16.5" thickBot="1">
      <c r="A216" s="27"/>
      <c r="B216" s="28"/>
      <c r="C216" s="29" t="s">
        <v>170</v>
      </c>
      <c r="D216" s="30">
        <f>D208+D185+D182+D163+D95+D91+D45+D24</f>
        <v>3259793</v>
      </c>
      <c r="E216" s="31">
        <f>E24+E45+E95+E182+E185+E208+E56+E136+E163+E173+E156</f>
        <v>4344969</v>
      </c>
      <c r="F216" s="32">
        <f>F24+F45+F56+F136+F156+F182+F185+F208+F173</f>
        <v>4296310</v>
      </c>
      <c r="G216" s="45">
        <f t="shared" si="10"/>
        <v>98.88010708476861</v>
      </c>
    </row>
    <row r="217" ht="12.75">
      <c r="F217" s="8"/>
    </row>
    <row r="218" spans="5:6" ht="12.75">
      <c r="E218" s="8"/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</sheetData>
  <mergeCells count="4">
    <mergeCell ref="D4:D6"/>
    <mergeCell ref="G4:G6"/>
    <mergeCell ref="C1:E1"/>
    <mergeCell ref="C2:E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&amp;RTabela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53"/>
      <c r="E1" s="53"/>
      <c r="F1" s="53"/>
      <c r="G1" s="53"/>
    </row>
    <row r="2" ht="12.75">
      <c r="E2" s="5"/>
    </row>
    <row r="3" ht="12.75">
      <c r="E3" s="5"/>
    </row>
    <row r="4" spans="5:6" ht="12.75">
      <c r="E4" s="54"/>
      <c r="F4" s="54"/>
    </row>
    <row r="5" spans="3:6" ht="14.25">
      <c r="C5" s="52" t="s">
        <v>195</v>
      </c>
      <c r="D5" s="52"/>
      <c r="E5" s="52"/>
      <c r="F5" s="6"/>
    </row>
    <row r="6" spans="3:5" ht="14.25">
      <c r="C6" s="52" t="s">
        <v>177</v>
      </c>
      <c r="D6" s="52"/>
      <c r="E6" s="5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49" t="s">
        <v>187</v>
      </c>
      <c r="E10" s="22"/>
      <c r="F10" s="1"/>
      <c r="G10" s="49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50"/>
      <c r="E11" s="2" t="s">
        <v>187</v>
      </c>
      <c r="F11" s="2" t="s">
        <v>180</v>
      </c>
      <c r="G11" s="50"/>
    </row>
    <row r="12" spans="1:7" ht="13.5" thickBot="1">
      <c r="A12" s="3"/>
      <c r="B12" s="3"/>
      <c r="C12" s="3"/>
      <c r="D12" s="51"/>
      <c r="E12" s="43" t="s">
        <v>179</v>
      </c>
      <c r="F12" s="4" t="s">
        <v>196</v>
      </c>
      <c r="G12" s="5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2009-03-19T06:55:18Z</cp:lastPrinted>
  <dcterms:created xsi:type="dcterms:W3CDTF">2005-11-08T10:40:11Z</dcterms:created>
  <dcterms:modified xsi:type="dcterms:W3CDTF">2009-03-19T06:55:41Z</dcterms:modified>
  <cp:category/>
  <cp:version/>
  <cp:contentType/>
  <cp:contentStatus/>
</cp:coreProperties>
</file>