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<sst xmlns="http://schemas.openxmlformats.org/spreadsheetml/2006/main" count="621" uniqueCount="250">
  <si>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</si>
  <si>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</si>
  <si>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</si>
  <si>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</si>
  <si>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</si>
  <si>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</si>
  <si>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</si>
  <si>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</si>
  <si>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</si>
  <si>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</si>
  <si>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</si>
  <si>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</si>
  <si>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</si>
  <si>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</si>
  <si>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</si>
  <si>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</si>
  <si>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</si>
  <si>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</si>
  <si>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</si>
  <si>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</si>
  <si>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</si>
  <si>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</si>
  <si>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</si>
  <si>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</si>
  <si>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</si>
  <si>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</si>
  <si>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</si>
  <si>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</si>
  <si>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</si>
  <si>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</si>
  <si>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</si>
  <si>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</si>
  <si>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</si>
  <si>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</si>
  <si>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</si>
  <si>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</si>
  <si>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</si>
  <si>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</si>
  <si>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</si>
  <si>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</si>
  <si>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</si>
  <si>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</si>
  <si>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</si>
  <si>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</si>
  <si>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</si>
  <si>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</si>
  <si>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</si>
  <si>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</si>
  <si>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</si>
  <si>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</si>
  <si>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</si>
  <si>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</si>
  <si>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</si>
  <si>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</si>
  <si>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</si>
  <si>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</si>
  <si>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</si>
  <si>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</si>
  <si>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</si>
  <si>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</si>
  <si>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</si>
  <si>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</si>
  <si>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</si>
  <si>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</si>
  <si>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</si>
  <si>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</si>
  <si>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</si>
  <si>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</si>
  <si>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</si>
  <si>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</si>
  <si>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</si>
  <si>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</si>
  <si>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</si>
  <si>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</si>
  <si>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</si>
  <si>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</si>
  <si>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</si>
  <si>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</si>
  <si>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</si>
  <si>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</si>
  <si>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</si>
  <si>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</si>
  <si>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</si>
  <si>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</si>
  <si>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</si>
  <si>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</si>
  <si>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</si>
  <si>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</si>
  <si>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</si>
  <si>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</si>
  <si>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</si>
  <si>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</si>
  <si>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</si>
  <si>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</si>
  <si>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</si>
  <si>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</si>
  <si>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</si>
  <si>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</si>
  <si>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</si>
  <si>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</si>
  <si>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</si>
  <si>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</si>
  <si>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</si>
  <si>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</si>
  <si>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</si>
  <si>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</si>
  <si>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</si>
  <si>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</si>
  <si>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</si>
  <si>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</si>
  <si>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</si>
  <si>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</si>
  <si>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</si>
  <si>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</si>
  <si>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</si>
  <si>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</si>
  <si>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</si>
  <si>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</si>
  <si>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</si>
  <si>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</si>
  <si>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</si>
  <si>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</si>
  <si>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</si>
  <si>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</si>
  <si>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</si>
  <si>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</si>
  <si>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</si>
  <si>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</si>
  <si>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</si>
  <si>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</si>
  <si>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</si>
  <si>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</si>
  <si>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</si>
  <si>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</si>
  <si>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</si>
  <si>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</si>
  <si>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</si>
  <si>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</si>
  <si>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</si>
  <si>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</si>
  <si>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</si>
  <si>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</si>
  <si>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</si>
  <si>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</si>
  <si>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</si>
  <si>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</si>
  <si>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</si>
  <si>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</si>
  <si>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</si>
  <si>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</si>
  <si>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</si>
  <si>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</si>
  <si>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</si>
  <si>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</si>
  <si>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</si>
  <si>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</si>
  <si>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</si>
  <si>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</si>
  <si>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</si>
  <si>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</si>
  <si>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</si>
  <si>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</si>
  <si>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</si>
  <si>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</si>
  <si>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</si>
  <si>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</si>
  <si>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</si>
  <si>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</si>
  <si>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</si>
  <si>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</si>
  <si>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</si>
  <si>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</si>
  <si>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</si>
  <si>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</si>
  <si>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</si>
  <si>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</si>
  <si>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</si>
  <si>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</si>
  <si>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</si>
  <si>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</si>
  <si>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</si>
  <si>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</si>
  <si>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</si>
  <si>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</si>
  <si>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</si>
  <si>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</si>
  <si>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</si>
  <si>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</si>
  <si>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</si>
  <si>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</si>
  <si>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</si>
  <si>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</si>
  <si>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</si>
  <si>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</si>
  <si>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</si>
  <si>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</si>
  <si>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</si>
  <si>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</si>
  <si>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</si>
  <si>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</si>
  <si>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</si>
  <si>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w tym:dotacja dla miasta Jelenia Góra na działalność                         instruktażowo-szkoleniową  biblioteki powiatowej</t>
  </si>
  <si>
    <t xml:space="preserve">               -dotacja  dla powiatu jel. na terapię zajęciową</t>
  </si>
  <si>
    <t>Zarządzanie kryzysowe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</si>
  <si>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</si>
  <si>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</si>
  <si>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</si>
  <si>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</si>
  <si>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</si>
  <si>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</si>
  <si>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</si>
  <si>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</si>
  <si>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</si>
  <si>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w tym:wynagrodzenia i składki  od nich naliczane </t>
  </si>
  <si>
    <t>w tym: wynagrodzenia i składki  od nich naliczane</t>
  </si>
  <si>
    <t xml:space="preserve">    w tym: wynagrodzenia i składki  od nich naliczane</t>
  </si>
  <si>
    <t xml:space="preserve">    w tym:wynagrodzenia i składki  od nich naliczane</t>
  </si>
  <si>
    <t xml:space="preserve">               -dotacja  dla powiatów na zadania opiek-wychowawcze</t>
  </si>
  <si>
    <t>w tym:wynagrodzenia i składki  od nich naliczane*</t>
  </si>
  <si>
    <t>Plan na 2011 rok</t>
  </si>
  <si>
    <t>%(kol 6:5)</t>
  </si>
  <si>
    <t>Udział % w wydatkach ogółem</t>
  </si>
  <si>
    <t>Plan po zmianach na 2011 rok</t>
  </si>
  <si>
    <t xml:space="preserve">KULTURA FIZYCZNA  </t>
  </si>
  <si>
    <t xml:space="preserve">Zadania w zakresie kultury fizycznej </t>
  </si>
  <si>
    <t>O1042</t>
  </si>
  <si>
    <t>Wyłączenie z produkcji gruntów rolnych</t>
  </si>
  <si>
    <t>O1095</t>
  </si>
  <si>
    <t xml:space="preserve">              - rezerwa na wydatki inwestycyjne </t>
  </si>
  <si>
    <t xml:space="preserve">- rezerwa na wydatki inwestycyjne </t>
  </si>
  <si>
    <t xml:space="preserve">                </t>
  </si>
  <si>
    <t>Wykonanie na 31.12.2011</t>
  </si>
  <si>
    <t xml:space="preserve">   w tym:świadczenia  nz rzecz osób fizycznych</t>
  </si>
  <si>
    <t xml:space="preserve">   w tym: świadczenia na rzecz osób fizycznych</t>
  </si>
  <si>
    <t xml:space="preserve">  w tym:świadczenia na rzecz osób fizycznych</t>
  </si>
  <si>
    <t>w tym :wydatki na programy finansowane z udziałem środków o których mowa  w art.5 ust.1 pkt 2 i 3</t>
  </si>
  <si>
    <t xml:space="preserve"> w tym :wydatki na programy finansowane z udziałem środków o których mowa  w art.5 ust.1 pkt 2 i 3</t>
  </si>
  <si>
    <t xml:space="preserve">   -wydatki majątkowe</t>
  </si>
  <si>
    <t xml:space="preserve"> w tym:wynagrodzenia i składki  od nich naliczane</t>
  </si>
  <si>
    <t>w tym: - rezerwy celowe</t>
  </si>
  <si>
    <t xml:space="preserve">              - rezerwa ogólna</t>
  </si>
  <si>
    <t xml:space="preserve">   - wydatki majątkowe (bez rezerwy na wyd.maj.)</t>
  </si>
  <si>
    <t>- rezerwy celowe</t>
  </si>
  <si>
    <t>- rezerwa ogólna  na wydatki bieżące</t>
  </si>
  <si>
    <t>*</t>
  </si>
  <si>
    <t>Plan na 2011 rok 32.926.623-122.728=32.803.895</t>
  </si>
  <si>
    <t>Plan na 2011 rok  po zmianach 32.616.929-483.868=32.133.061</t>
  </si>
  <si>
    <t>Wykonanie na 31.12.2011 31.661.732-478.450=31.183.282</t>
  </si>
  <si>
    <t>kwoty wynagrodzeń i składek od nich naliczanych  bez środków Unii Europejskiej  wynoszą odpowiednio:</t>
  </si>
  <si>
    <t xml:space="preserve">WYDATKI    POWIATU  PLANOWANE I WYKONANE W   2011 ROKU  WEDŁUG      DZIAŁÓW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</si>
</sst>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3" fillId="0" borderId="4" xfId="0" applyFont="1" applyBorder="1" applyAlignment="1" quotePrefix="1">
      <alignment horizontal="left" vertical="top" wrapText="1" indent="8"/>
    </xf>
    <xf numFmtId="0" fontId="3" fillId="0" borderId="4" xfId="0" applyFont="1" applyBorder="1" applyAlignment="1">
      <alignment horizontal="left" vertical="top" wrapText="1" indent="5" readingOrder="1"/>
    </xf>
    <xf numFmtId="0" fontId="3" fillId="0" borderId="7" xfId="0" applyFont="1" applyBorder="1" applyAlignment="1">
      <alignment horizontal="left" vertical="top" wrapText="1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15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169" fontId="2" fillId="0" borderId="15" xfId="15" applyNumberFormat="1" applyFont="1" applyBorder="1" applyAlignment="1">
      <alignment horizontal="center" wrapText="1"/>
    </xf>
    <xf numFmtId="169" fontId="3" fillId="0" borderId="16" xfId="15" applyNumberFormat="1" applyFont="1" applyBorder="1" applyAlignment="1">
      <alignment horizontal="center" wrapText="1"/>
    </xf>
    <xf numFmtId="169" fontId="2" fillId="0" borderId="16" xfId="15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169" fontId="3" fillId="0" borderId="16" xfId="15" applyNumberFormat="1" applyFont="1" applyBorder="1" applyAlignment="1">
      <alignment horizontal="center" wrapText="1"/>
    </xf>
    <xf numFmtId="169" fontId="3" fillId="0" borderId="17" xfId="15" applyNumberFormat="1" applyFont="1" applyBorder="1" applyAlignment="1">
      <alignment horizontal="center" wrapText="1"/>
    </xf>
    <xf numFmtId="43" fontId="2" fillId="0" borderId="16" xfId="15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3" fontId="3" fillId="0" borderId="7" xfId="15" applyFont="1" applyBorder="1" applyAlignment="1">
      <alignment horizontal="center" wrapText="1"/>
    </xf>
    <xf numFmtId="43" fontId="3" fillId="0" borderId="16" xfId="15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vertical="top" wrapText="1"/>
    </xf>
    <xf numFmtId="43" fontId="9" fillId="0" borderId="0" xfId="15" applyFont="1" applyBorder="1" applyAlignment="1">
      <alignment horizontal="center" wrapText="1"/>
    </xf>
    <xf numFmtId="43" fontId="3" fillId="0" borderId="17" xfId="15" applyFont="1" applyBorder="1" applyAlignment="1">
      <alignment horizontal="center" wrapText="1"/>
    </xf>
    <xf numFmtId="43" fontId="2" fillId="0" borderId="9" xfId="15" applyFont="1" applyBorder="1" applyAlignment="1">
      <alignment horizontal="center" wrapText="1"/>
    </xf>
    <xf numFmtId="43" fontId="3" fillId="0" borderId="4" xfId="15" applyFont="1" applyBorder="1" applyAlignment="1">
      <alignment horizontal="center" wrapText="1"/>
    </xf>
    <xf numFmtId="43" fontId="3" fillId="0" borderId="18" xfId="15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1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/>
    </xf>
    <xf numFmtId="0" fontId="1" fillId="0" borderId="4" xfId="0" applyFont="1" applyBorder="1" applyAlignment="1">
      <alignment horizontal="center" vertical="top" wrapText="1"/>
    </xf>
    <xf numFmtId="16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workbookViewId="0" topLeftCell="A226">
      <selection activeCell="J245" sqref="J245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4.57421875" style="0" customWidth="1"/>
    <col min="4" max="4" width="14.140625" style="0" customWidth="1"/>
    <col min="5" max="6" width="13.8515625" style="0" customWidth="1"/>
    <col min="7" max="7" width="10.421875" style="0" customWidth="1"/>
    <col min="8" max="8" width="10.57421875" style="0" customWidth="1"/>
    <col min="9" max="9" width="11.8515625" style="0" customWidth="1"/>
    <col min="11" max="12" width="16.00390625" style="0" bestFit="1" customWidth="1"/>
  </cols>
  <sheetData>
    <row r="1" spans="1:9" ht="12.75" customHeight="1">
      <c r="A1" s="92" t="s">
        <v>249</v>
      </c>
      <c r="B1" s="92"/>
      <c r="C1" s="92"/>
      <c r="D1" s="92"/>
      <c r="E1" s="92"/>
      <c r="F1" s="92"/>
      <c r="G1" s="92"/>
      <c r="H1" s="92"/>
      <c r="I1" s="6"/>
    </row>
    <row r="2" spans="3:9" ht="15" thickBot="1">
      <c r="C2" s="92" t="s">
        <v>206</v>
      </c>
      <c r="D2" s="93"/>
      <c r="E2" s="93"/>
      <c r="F2" s="93"/>
      <c r="G2" s="93"/>
      <c r="H2" s="93"/>
      <c r="I2" s="52"/>
    </row>
    <row r="3" spans="1:9" ht="9" customHeight="1">
      <c r="A3" s="89" t="s">
        <v>0</v>
      </c>
      <c r="B3" s="89" t="s">
        <v>1</v>
      </c>
      <c r="C3" s="89" t="s">
        <v>2</v>
      </c>
      <c r="D3" s="94" t="s">
        <v>219</v>
      </c>
      <c r="E3" s="94" t="s">
        <v>222</v>
      </c>
      <c r="F3" s="94" t="s">
        <v>231</v>
      </c>
      <c r="G3" s="94" t="s">
        <v>220</v>
      </c>
      <c r="H3" s="94" t="s">
        <v>221</v>
      </c>
      <c r="I3" s="53"/>
    </row>
    <row r="4" spans="1:9" ht="12.75">
      <c r="A4" s="90"/>
      <c r="B4" s="90"/>
      <c r="C4" s="90"/>
      <c r="D4" s="95"/>
      <c r="E4" s="95"/>
      <c r="F4" s="95"/>
      <c r="G4" s="95"/>
      <c r="H4" s="95"/>
      <c r="I4" s="53"/>
    </row>
    <row r="5" spans="1:9" ht="13.5" thickBot="1">
      <c r="A5" s="91"/>
      <c r="B5" s="91"/>
      <c r="C5" s="91"/>
      <c r="D5" s="96"/>
      <c r="E5" s="96"/>
      <c r="F5" s="96"/>
      <c r="G5" s="96"/>
      <c r="H5" s="96"/>
      <c r="I5" s="53"/>
    </row>
    <row r="6" spans="1:10" ht="13.5" thickBot="1">
      <c r="A6" s="1" t="s">
        <v>3</v>
      </c>
      <c r="B6" s="1" t="s">
        <v>4</v>
      </c>
      <c r="C6" s="1" t="s">
        <v>5</v>
      </c>
      <c r="D6" s="1">
        <v>4</v>
      </c>
      <c r="E6" s="1">
        <v>5</v>
      </c>
      <c r="F6" s="1">
        <v>6</v>
      </c>
      <c r="G6" s="1">
        <v>7</v>
      </c>
      <c r="H6" s="56">
        <v>8</v>
      </c>
      <c r="I6" s="54"/>
      <c r="J6" s="51"/>
    </row>
    <row r="7" spans="1:9" ht="15.75">
      <c r="A7" s="33" t="s">
        <v>6</v>
      </c>
      <c r="B7" s="34"/>
      <c r="C7" s="35" t="s">
        <v>7</v>
      </c>
      <c r="D7" s="57">
        <f aca="true" t="shared" si="0" ref="D7:F8">D8</f>
        <v>10000</v>
      </c>
      <c r="E7" s="57">
        <f>E8+E10+E13</f>
        <v>113108</v>
      </c>
      <c r="F7" s="57">
        <f>F8+F10+F13</f>
        <v>112470</v>
      </c>
      <c r="G7" s="73">
        <f>(F7/E7)*100</f>
        <v>99.43593733422922</v>
      </c>
      <c r="H7" s="66">
        <f>(F7/86824307)*100</f>
        <v>0.1295374577536219</v>
      </c>
      <c r="I7" s="55"/>
    </row>
    <row r="8" spans="1:9" ht="15" customHeight="1">
      <c r="A8" s="24"/>
      <c r="B8" s="15" t="s">
        <v>8</v>
      </c>
      <c r="C8" s="16" t="s">
        <v>9</v>
      </c>
      <c r="D8" s="58">
        <f t="shared" si="0"/>
        <v>10000</v>
      </c>
      <c r="E8" s="58">
        <f t="shared" si="0"/>
        <v>20000</v>
      </c>
      <c r="F8" s="58">
        <f t="shared" si="0"/>
        <v>19963</v>
      </c>
      <c r="G8" s="74">
        <f aca="true" t="shared" si="1" ref="G8:G14">(F8/E8)*100</f>
        <v>99.815</v>
      </c>
      <c r="H8" s="76">
        <f aca="true" t="shared" si="2" ref="H8:H73">(F8/86824307)*100</f>
        <v>0.022992409257006796</v>
      </c>
      <c r="I8" s="55"/>
    </row>
    <row r="9" spans="1:9" ht="15" customHeight="1">
      <c r="A9" s="24"/>
      <c r="B9" s="15"/>
      <c r="C9" s="16" t="s">
        <v>10</v>
      </c>
      <c r="D9" s="58">
        <v>10000</v>
      </c>
      <c r="E9" s="58">
        <v>20000</v>
      </c>
      <c r="F9" s="58">
        <v>19963</v>
      </c>
      <c r="G9" s="74">
        <f t="shared" si="1"/>
        <v>99.815</v>
      </c>
      <c r="H9" s="76">
        <f t="shared" si="2"/>
        <v>0.022992409257006796</v>
      </c>
      <c r="I9" s="55"/>
    </row>
    <row r="10" spans="1:9" ht="15" customHeight="1">
      <c r="A10" s="24"/>
      <c r="B10" s="70" t="s">
        <v>225</v>
      </c>
      <c r="C10" s="16" t="s">
        <v>226</v>
      </c>
      <c r="D10" s="58">
        <v>0</v>
      </c>
      <c r="E10" s="58">
        <f>E11+E12</f>
        <v>10000</v>
      </c>
      <c r="F10" s="58">
        <f>F11+F12</f>
        <v>9728</v>
      </c>
      <c r="G10" s="75">
        <f t="shared" si="1"/>
        <v>97.28</v>
      </c>
      <c r="H10" s="76">
        <f t="shared" si="2"/>
        <v>0.01120423569865061</v>
      </c>
      <c r="I10" s="55"/>
    </row>
    <row r="11" spans="1:11" ht="15" customHeight="1">
      <c r="A11" s="24"/>
      <c r="B11" s="15"/>
      <c r="C11" s="16" t="s">
        <v>10</v>
      </c>
      <c r="D11" s="58">
        <v>0</v>
      </c>
      <c r="E11" s="58">
        <v>800</v>
      </c>
      <c r="F11" s="58">
        <v>554</v>
      </c>
      <c r="G11" s="74">
        <f t="shared" si="1"/>
        <v>69.25</v>
      </c>
      <c r="H11" s="76">
        <f t="shared" si="2"/>
        <v>0.0006380701662266075</v>
      </c>
      <c r="I11" s="55"/>
      <c r="K11" t="s">
        <v>230</v>
      </c>
    </row>
    <row r="12" spans="1:9" ht="15" customHeight="1">
      <c r="A12" s="24"/>
      <c r="B12" s="15"/>
      <c r="C12" s="16" t="s">
        <v>27</v>
      </c>
      <c r="D12" s="58">
        <v>0</v>
      </c>
      <c r="E12" s="58">
        <v>9200</v>
      </c>
      <c r="F12" s="58">
        <v>9174</v>
      </c>
      <c r="G12" s="74">
        <f t="shared" si="1"/>
        <v>99.71739130434783</v>
      </c>
      <c r="H12" s="76">
        <f t="shared" si="2"/>
        <v>0.010566165532424001</v>
      </c>
      <c r="I12" s="55"/>
    </row>
    <row r="13" spans="1:9" ht="15" customHeight="1">
      <c r="A13" s="24"/>
      <c r="B13" s="15" t="s">
        <v>227</v>
      </c>
      <c r="C13" s="16" t="s">
        <v>11</v>
      </c>
      <c r="D13" s="58">
        <v>0</v>
      </c>
      <c r="E13" s="58">
        <f>E14</f>
        <v>83108</v>
      </c>
      <c r="F13" s="58">
        <f>F14</f>
        <v>82779</v>
      </c>
      <c r="G13" s="74">
        <f t="shared" si="1"/>
        <v>99.6041295663474</v>
      </c>
      <c r="H13" s="76">
        <f t="shared" si="2"/>
        <v>0.09534081279796451</v>
      </c>
      <c r="I13" s="55"/>
    </row>
    <row r="14" spans="1:9" ht="15" customHeight="1">
      <c r="A14" s="24"/>
      <c r="B14" s="15"/>
      <c r="C14" s="16" t="s">
        <v>10</v>
      </c>
      <c r="D14" s="58">
        <v>0</v>
      </c>
      <c r="E14" s="58">
        <v>83108</v>
      </c>
      <c r="F14" s="58">
        <v>82779</v>
      </c>
      <c r="G14" s="72">
        <f t="shared" si="1"/>
        <v>99.6041295663474</v>
      </c>
      <c r="H14" s="76">
        <f t="shared" si="2"/>
        <v>0.09534081279796451</v>
      </c>
      <c r="I14" s="55"/>
    </row>
    <row r="15" spans="1:9" ht="15" customHeight="1">
      <c r="A15" s="23" t="s">
        <v>12</v>
      </c>
      <c r="B15" s="12"/>
      <c r="C15" s="13" t="s">
        <v>13</v>
      </c>
      <c r="D15" s="59">
        <f>D16+D20</f>
        <v>186119</v>
      </c>
      <c r="E15" s="59">
        <f>E16+E20</f>
        <v>186232</v>
      </c>
      <c r="F15" s="59">
        <f>F16+F20</f>
        <v>176762</v>
      </c>
      <c r="G15" s="65">
        <f aca="true" t="shared" si="3" ref="G15:G79">(F15/E15)*100</f>
        <v>94.91494480003436</v>
      </c>
      <c r="H15" s="67">
        <f t="shared" si="2"/>
        <v>0.2035858460695805</v>
      </c>
      <c r="I15" s="55"/>
    </row>
    <row r="16" spans="1:9" ht="15" customHeight="1">
      <c r="A16" s="24"/>
      <c r="B16" s="15" t="s">
        <v>14</v>
      </c>
      <c r="C16" s="16" t="s">
        <v>15</v>
      </c>
      <c r="D16" s="58">
        <f>D17</f>
        <v>137625</v>
      </c>
      <c r="E16" s="58">
        <f>E17</f>
        <v>137738</v>
      </c>
      <c r="F16" s="58">
        <f>F17</f>
        <v>132573</v>
      </c>
      <c r="G16" s="69">
        <f t="shared" si="3"/>
        <v>96.25012705281041</v>
      </c>
      <c r="H16" s="76">
        <f t="shared" si="2"/>
        <v>0.15269111217898923</v>
      </c>
      <c r="I16" s="55"/>
    </row>
    <row r="17" spans="1:9" ht="15" customHeight="1">
      <c r="A17" s="24"/>
      <c r="B17" s="15"/>
      <c r="C17" s="16" t="s">
        <v>16</v>
      </c>
      <c r="D17" s="58">
        <v>137625</v>
      </c>
      <c r="E17" s="58">
        <v>137738</v>
      </c>
      <c r="F17" s="58">
        <v>132573</v>
      </c>
      <c r="G17" s="69">
        <f t="shared" si="3"/>
        <v>96.25012705281041</v>
      </c>
      <c r="H17" s="76">
        <f t="shared" si="2"/>
        <v>0.15269111217898923</v>
      </c>
      <c r="I17" s="55"/>
    </row>
    <row r="18" spans="1:9" ht="15" customHeight="1">
      <c r="A18" s="24"/>
      <c r="B18" s="15"/>
      <c r="C18" s="16" t="s">
        <v>207</v>
      </c>
      <c r="D18" s="58">
        <v>4000</v>
      </c>
      <c r="E18" s="58">
        <v>11014</v>
      </c>
      <c r="F18" s="58">
        <v>11014</v>
      </c>
      <c r="G18" s="69">
        <f t="shared" si="3"/>
        <v>100</v>
      </c>
      <c r="H18" s="76">
        <f t="shared" si="2"/>
        <v>0.012685387745162193</v>
      </c>
      <c r="I18" s="55"/>
    </row>
    <row r="19" spans="1:9" ht="15" customHeight="1">
      <c r="A19" s="24"/>
      <c r="B19" s="15"/>
      <c r="C19" s="16" t="s">
        <v>232</v>
      </c>
      <c r="D19" s="58">
        <v>119625</v>
      </c>
      <c r="E19" s="58">
        <v>122738</v>
      </c>
      <c r="F19" s="58">
        <v>120386</v>
      </c>
      <c r="G19" s="69">
        <f t="shared" si="3"/>
        <v>98.08372305235542</v>
      </c>
      <c r="H19" s="76">
        <f t="shared" si="2"/>
        <v>0.13865472027320644</v>
      </c>
      <c r="I19" s="55"/>
    </row>
    <row r="20" spans="1:9" ht="15" customHeight="1">
      <c r="A20" s="24"/>
      <c r="B20" s="15" t="s">
        <v>17</v>
      </c>
      <c r="C20" s="16" t="s">
        <v>18</v>
      </c>
      <c r="D20" s="58">
        <f>D21</f>
        <v>48494</v>
      </c>
      <c r="E20" s="58">
        <f>E21</f>
        <v>48494</v>
      </c>
      <c r="F20" s="58">
        <f>F21</f>
        <v>44189</v>
      </c>
      <c r="G20" s="69">
        <f t="shared" si="3"/>
        <v>91.1226131067761</v>
      </c>
      <c r="H20" s="76">
        <f t="shared" si="2"/>
        <v>0.05089473389059126</v>
      </c>
      <c r="I20" s="55"/>
    </row>
    <row r="21" spans="1:9" ht="15" customHeight="1">
      <c r="A21" s="24"/>
      <c r="B21" s="15"/>
      <c r="C21" s="16" t="s">
        <v>16</v>
      </c>
      <c r="D21" s="58">
        <v>48494</v>
      </c>
      <c r="E21" s="58">
        <v>48494</v>
      </c>
      <c r="F21" s="58">
        <v>44189</v>
      </c>
      <c r="G21" s="69">
        <f t="shared" si="3"/>
        <v>91.1226131067761</v>
      </c>
      <c r="H21" s="76">
        <f t="shared" si="2"/>
        <v>0.05089473389059126</v>
      </c>
      <c r="I21" s="55"/>
    </row>
    <row r="22" spans="1:9" ht="15" customHeight="1">
      <c r="A22" s="23" t="s">
        <v>19</v>
      </c>
      <c r="B22" s="12"/>
      <c r="C22" s="13" t="s">
        <v>20</v>
      </c>
      <c r="D22" s="59">
        <f>D23</f>
        <v>1000</v>
      </c>
      <c r="E22" s="59">
        <f>E23</f>
        <v>1000</v>
      </c>
      <c r="F22" s="59">
        <v>0</v>
      </c>
      <c r="G22" s="69">
        <f t="shared" si="3"/>
        <v>0</v>
      </c>
      <c r="H22" s="67">
        <f t="shared" si="2"/>
        <v>0</v>
      </c>
      <c r="I22" s="55"/>
    </row>
    <row r="23" spans="1:9" ht="15" customHeight="1">
      <c r="A23" s="24"/>
      <c r="B23" s="15">
        <v>5095</v>
      </c>
      <c r="C23" s="16" t="s">
        <v>11</v>
      </c>
      <c r="D23" s="58">
        <f>D24</f>
        <v>1000</v>
      </c>
      <c r="E23" s="58">
        <f>E24</f>
        <v>1000</v>
      </c>
      <c r="F23" s="58">
        <v>0</v>
      </c>
      <c r="G23" s="69">
        <f t="shared" si="3"/>
        <v>0</v>
      </c>
      <c r="H23" s="76">
        <f t="shared" si="2"/>
        <v>0</v>
      </c>
      <c r="I23" s="55"/>
    </row>
    <row r="24" spans="1:9" ht="15" customHeight="1">
      <c r="A24" s="24"/>
      <c r="B24" s="15"/>
      <c r="C24" s="16" t="s">
        <v>16</v>
      </c>
      <c r="D24" s="58">
        <v>1000</v>
      </c>
      <c r="E24" s="58">
        <v>1000</v>
      </c>
      <c r="F24" s="58">
        <v>0</v>
      </c>
      <c r="G24" s="69">
        <f t="shared" si="3"/>
        <v>0</v>
      </c>
      <c r="H24" s="76">
        <f t="shared" si="2"/>
        <v>0</v>
      </c>
      <c r="I24" s="55"/>
    </row>
    <row r="25" spans="1:9" ht="15" customHeight="1">
      <c r="A25" s="23" t="s">
        <v>22</v>
      </c>
      <c r="B25" s="12"/>
      <c r="C25" s="13" t="s">
        <v>23</v>
      </c>
      <c r="D25" s="59">
        <f>D26+D30+D33</f>
        <v>6011377</v>
      </c>
      <c r="E25" s="59">
        <f>E26+E30+E33</f>
        <v>14630187</v>
      </c>
      <c r="F25" s="59">
        <f>F26+F30+F33</f>
        <v>14605399</v>
      </c>
      <c r="G25" s="65">
        <f t="shared" si="3"/>
        <v>99.83056949306253</v>
      </c>
      <c r="H25" s="67">
        <f t="shared" si="2"/>
        <v>16.821785862339215</v>
      </c>
      <c r="I25" s="55"/>
    </row>
    <row r="26" spans="1:9" ht="15" customHeight="1">
      <c r="A26" s="24"/>
      <c r="B26" s="15" t="s">
        <v>24</v>
      </c>
      <c r="C26" s="16" t="s">
        <v>25</v>
      </c>
      <c r="D26" s="58">
        <f>D27+D28</f>
        <v>5210141</v>
      </c>
      <c r="E26" s="58">
        <f>E27+E28</f>
        <v>6005884</v>
      </c>
      <c r="F26" s="58">
        <f>F27+F28</f>
        <v>6005650</v>
      </c>
      <c r="G26" s="69">
        <f t="shared" si="3"/>
        <v>99.99610382085302</v>
      </c>
      <c r="H26" s="76">
        <f t="shared" si="2"/>
        <v>6.917014609745172</v>
      </c>
      <c r="I26" s="55"/>
    </row>
    <row r="27" spans="1:9" ht="15" customHeight="1">
      <c r="A27" s="24"/>
      <c r="B27" s="15"/>
      <c r="C27" s="16" t="s">
        <v>16</v>
      </c>
      <c r="D27" s="58">
        <v>3975454</v>
      </c>
      <c r="E27" s="58">
        <v>1739015</v>
      </c>
      <c r="F27" s="58">
        <v>1738781</v>
      </c>
      <c r="G27" s="69">
        <f t="shared" si="3"/>
        <v>99.9865441068651</v>
      </c>
      <c r="H27" s="76">
        <f t="shared" si="2"/>
        <v>2.0026431077647415</v>
      </c>
      <c r="I27" s="55"/>
    </row>
    <row r="28" spans="1:9" ht="15" customHeight="1">
      <c r="A28" s="24"/>
      <c r="B28" s="15"/>
      <c r="C28" s="16" t="s">
        <v>27</v>
      </c>
      <c r="D28" s="58">
        <v>1234687</v>
      </c>
      <c r="E28" s="58">
        <v>4266869</v>
      </c>
      <c r="F28" s="58">
        <v>4266869</v>
      </c>
      <c r="G28" s="69">
        <f t="shared" si="3"/>
        <v>100</v>
      </c>
      <c r="H28" s="76">
        <f t="shared" si="2"/>
        <v>4.91437150198043</v>
      </c>
      <c r="I28" s="55"/>
    </row>
    <row r="29" spans="1:9" ht="15" customHeight="1">
      <c r="A29" s="24"/>
      <c r="B29" s="15"/>
      <c r="C29" s="16" t="s">
        <v>199</v>
      </c>
      <c r="D29" s="58">
        <v>785000</v>
      </c>
      <c r="E29" s="58">
        <v>736908</v>
      </c>
      <c r="F29" s="58">
        <v>736684</v>
      </c>
      <c r="G29" s="69">
        <f t="shared" si="3"/>
        <v>99.96960271838547</v>
      </c>
      <c r="H29" s="76">
        <f t="shared" si="2"/>
        <v>0.8484766829178378</v>
      </c>
      <c r="I29" s="55"/>
    </row>
    <row r="30" spans="1:9" ht="15" customHeight="1">
      <c r="A30" s="24"/>
      <c r="B30" s="15">
        <v>60078</v>
      </c>
      <c r="C30" s="16" t="s">
        <v>186</v>
      </c>
      <c r="D30" s="58">
        <f>D31</f>
        <v>150000</v>
      </c>
      <c r="E30" s="58">
        <f>E31+E32</f>
        <v>7978812</v>
      </c>
      <c r="F30" s="58">
        <f>F31+F32</f>
        <v>7975072</v>
      </c>
      <c r="G30" s="69">
        <f t="shared" si="3"/>
        <v>99.95312585382385</v>
      </c>
      <c r="H30" s="76">
        <f t="shared" si="2"/>
        <v>9.185298766623037</v>
      </c>
      <c r="I30" s="55"/>
    </row>
    <row r="31" spans="1:9" ht="15" customHeight="1">
      <c r="A31" s="24"/>
      <c r="B31" s="15"/>
      <c r="C31" s="16" t="s">
        <v>16</v>
      </c>
      <c r="D31" s="58">
        <v>150000</v>
      </c>
      <c r="E31" s="58">
        <v>7671293</v>
      </c>
      <c r="F31" s="58">
        <v>7667553</v>
      </c>
      <c r="G31" s="69">
        <f t="shared" si="3"/>
        <v>99.95124681067455</v>
      </c>
      <c r="H31" s="76">
        <f t="shared" si="2"/>
        <v>8.831113388558345</v>
      </c>
      <c r="I31" s="55"/>
    </row>
    <row r="32" spans="1:9" ht="15" customHeight="1">
      <c r="A32" s="24"/>
      <c r="B32" s="15"/>
      <c r="C32" s="16" t="s">
        <v>27</v>
      </c>
      <c r="D32" s="58">
        <v>0</v>
      </c>
      <c r="E32" s="58">
        <v>307519</v>
      </c>
      <c r="F32" s="58">
        <v>307519</v>
      </c>
      <c r="G32" s="69">
        <f t="shared" si="3"/>
        <v>100</v>
      </c>
      <c r="H32" s="76">
        <f t="shared" si="2"/>
        <v>0.35418537806469336</v>
      </c>
      <c r="I32" s="55"/>
    </row>
    <row r="33" spans="1:9" ht="15" customHeight="1">
      <c r="A33" s="24"/>
      <c r="B33" s="15">
        <v>60095</v>
      </c>
      <c r="C33" s="16" t="s">
        <v>11</v>
      </c>
      <c r="D33" s="58">
        <f>D34</f>
        <v>651236</v>
      </c>
      <c r="E33" s="58">
        <f>E34</f>
        <v>645491</v>
      </c>
      <c r="F33" s="58">
        <f>F34</f>
        <v>624677</v>
      </c>
      <c r="G33" s="69">
        <f t="shared" si="3"/>
        <v>96.77547789202328</v>
      </c>
      <c r="H33" s="76">
        <f t="shared" si="2"/>
        <v>0.7194724859710081</v>
      </c>
      <c r="I33" s="55"/>
    </row>
    <row r="34" spans="1:9" ht="15" customHeight="1">
      <c r="A34" s="24"/>
      <c r="B34" s="15"/>
      <c r="C34" s="16" t="s">
        <v>16</v>
      </c>
      <c r="D34" s="58">
        <v>651236</v>
      </c>
      <c r="E34" s="58">
        <v>645491</v>
      </c>
      <c r="F34" s="58">
        <v>624677</v>
      </c>
      <c r="G34" s="69">
        <f t="shared" si="3"/>
        <v>96.77547789202328</v>
      </c>
      <c r="H34" s="76">
        <f t="shared" si="2"/>
        <v>0.7194724859710081</v>
      </c>
      <c r="I34" s="55"/>
    </row>
    <row r="35" spans="1:9" ht="15" customHeight="1">
      <c r="A35" s="24"/>
      <c r="B35" s="15"/>
      <c r="C35" s="16" t="s">
        <v>209</v>
      </c>
      <c r="D35" s="58">
        <v>478905</v>
      </c>
      <c r="E35" s="58">
        <v>488748</v>
      </c>
      <c r="F35" s="58">
        <v>468181</v>
      </c>
      <c r="G35" s="69">
        <f t="shared" si="3"/>
        <v>95.79190093872508</v>
      </c>
      <c r="H35" s="76">
        <f t="shared" si="2"/>
        <v>0.5392280297728147</v>
      </c>
      <c r="I35" s="55"/>
    </row>
    <row r="36" spans="1:9" ht="15" customHeight="1">
      <c r="A36" s="24"/>
      <c r="B36" s="15"/>
      <c r="C36" s="16" t="s">
        <v>232</v>
      </c>
      <c r="D36" s="58">
        <v>2200</v>
      </c>
      <c r="E36" s="58">
        <v>2700</v>
      </c>
      <c r="F36" s="58">
        <v>2683</v>
      </c>
      <c r="G36" s="69">
        <f t="shared" si="3"/>
        <v>99.37037037037038</v>
      </c>
      <c r="H36" s="76">
        <f t="shared" si="2"/>
        <v>0.0030901484765090037</v>
      </c>
      <c r="I36" s="55"/>
    </row>
    <row r="37" spans="1:11" ht="15" customHeight="1">
      <c r="A37" s="23" t="s">
        <v>29</v>
      </c>
      <c r="B37" s="12"/>
      <c r="C37" s="13" t="s">
        <v>30</v>
      </c>
      <c r="D37" s="59">
        <f>D39</f>
        <v>40300</v>
      </c>
      <c r="E37" s="59">
        <f>E39</f>
        <v>72305</v>
      </c>
      <c r="F37" s="59">
        <f>F39</f>
        <v>69120</v>
      </c>
      <c r="G37" s="65">
        <f t="shared" si="3"/>
        <v>95.59504875181523</v>
      </c>
      <c r="H37" s="67">
        <f t="shared" si="2"/>
        <v>0.07960904312199117</v>
      </c>
      <c r="I37" s="55"/>
      <c r="K37" s="9"/>
    </row>
    <row r="38" spans="1:11" ht="15" customHeight="1">
      <c r="A38" s="24"/>
      <c r="B38" s="15" t="s">
        <v>31</v>
      </c>
      <c r="C38" s="16" t="s">
        <v>32</v>
      </c>
      <c r="D38" s="58">
        <f>D39</f>
        <v>40300</v>
      </c>
      <c r="E38" s="58">
        <f>E39</f>
        <v>72305</v>
      </c>
      <c r="F38" s="58">
        <f>F39</f>
        <v>69120</v>
      </c>
      <c r="G38" s="69">
        <f t="shared" si="3"/>
        <v>95.59504875181523</v>
      </c>
      <c r="H38" s="76">
        <f t="shared" si="2"/>
        <v>0.07960904312199117</v>
      </c>
      <c r="I38" s="55"/>
      <c r="K38" s="9"/>
    </row>
    <row r="39" spans="1:11" ht="15" customHeight="1">
      <c r="A39" s="24"/>
      <c r="B39" s="15"/>
      <c r="C39" s="16" t="s">
        <v>16</v>
      </c>
      <c r="D39" s="58">
        <v>40300</v>
      </c>
      <c r="E39" s="58">
        <v>72305</v>
      </c>
      <c r="F39" s="58">
        <v>69120</v>
      </c>
      <c r="G39" s="69">
        <f t="shared" si="3"/>
        <v>95.59504875181523</v>
      </c>
      <c r="H39" s="76">
        <f t="shared" si="2"/>
        <v>0.07960904312199117</v>
      </c>
      <c r="I39" s="55"/>
      <c r="K39" s="9"/>
    </row>
    <row r="40" spans="1:11" ht="15" customHeight="1">
      <c r="A40" s="24"/>
      <c r="B40" s="15"/>
      <c r="C40" s="16" t="s">
        <v>208</v>
      </c>
      <c r="D40" s="58">
        <v>0</v>
      </c>
      <c r="E40" s="58">
        <v>7500</v>
      </c>
      <c r="F40" s="58">
        <v>7500</v>
      </c>
      <c r="G40" s="69">
        <f t="shared" si="3"/>
        <v>100</v>
      </c>
      <c r="H40" s="76">
        <f t="shared" si="2"/>
        <v>0.008638134019313277</v>
      </c>
      <c r="I40" s="55"/>
      <c r="K40" s="9"/>
    </row>
    <row r="41" spans="1:11" ht="15" customHeight="1">
      <c r="A41" s="24"/>
      <c r="B41" s="15"/>
      <c r="C41" s="16" t="s">
        <v>199</v>
      </c>
      <c r="D41" s="58">
        <v>15000</v>
      </c>
      <c r="E41" s="58">
        <v>15000</v>
      </c>
      <c r="F41" s="58">
        <v>15000</v>
      </c>
      <c r="G41" s="69">
        <f t="shared" si="3"/>
        <v>100</v>
      </c>
      <c r="H41" s="76">
        <f t="shared" si="2"/>
        <v>0.017276268038626554</v>
      </c>
      <c r="I41" s="55"/>
      <c r="K41" s="9"/>
    </row>
    <row r="42" spans="1:11" ht="15" customHeight="1">
      <c r="A42" s="23" t="s">
        <v>33</v>
      </c>
      <c r="B42" s="12"/>
      <c r="C42" s="13" t="s">
        <v>34</v>
      </c>
      <c r="D42" s="59">
        <f aca="true" t="shared" si="4" ref="D42:F43">D43</f>
        <v>156000</v>
      </c>
      <c r="E42" s="59">
        <f t="shared" si="4"/>
        <v>441198</v>
      </c>
      <c r="F42" s="59">
        <f t="shared" si="4"/>
        <v>432406</v>
      </c>
      <c r="G42" s="65">
        <f t="shared" si="3"/>
        <v>98.0072439131637</v>
      </c>
      <c r="H42" s="67">
        <f t="shared" si="2"/>
        <v>0.49802413050069033</v>
      </c>
      <c r="I42" s="55"/>
      <c r="K42" s="9"/>
    </row>
    <row r="43" spans="1:11" ht="15" customHeight="1">
      <c r="A43" s="24"/>
      <c r="B43" s="15" t="s">
        <v>35</v>
      </c>
      <c r="C43" s="16" t="s">
        <v>36</v>
      </c>
      <c r="D43" s="58">
        <f t="shared" si="4"/>
        <v>156000</v>
      </c>
      <c r="E43" s="58">
        <f t="shared" si="4"/>
        <v>441198</v>
      </c>
      <c r="F43" s="58">
        <f t="shared" si="4"/>
        <v>432406</v>
      </c>
      <c r="G43" s="69">
        <f t="shared" si="3"/>
        <v>98.0072439131637</v>
      </c>
      <c r="H43" s="76">
        <f t="shared" si="2"/>
        <v>0.49802413050069033</v>
      </c>
      <c r="I43" s="55"/>
      <c r="K43" s="9"/>
    </row>
    <row r="44" spans="1:11" ht="15" customHeight="1">
      <c r="A44" s="24"/>
      <c r="B44" s="15"/>
      <c r="C44" s="16" t="s">
        <v>16</v>
      </c>
      <c r="D44" s="58">
        <v>156000</v>
      </c>
      <c r="E44" s="58">
        <v>441198</v>
      </c>
      <c r="F44" s="58">
        <v>432406</v>
      </c>
      <c r="G44" s="69">
        <f t="shared" si="3"/>
        <v>98.0072439131637</v>
      </c>
      <c r="H44" s="76">
        <f t="shared" si="2"/>
        <v>0.49802413050069033</v>
      </c>
      <c r="I44" s="55"/>
      <c r="K44" s="9"/>
    </row>
    <row r="45" spans="1:11" ht="15" customHeight="1">
      <c r="A45" s="24"/>
      <c r="B45" s="15"/>
      <c r="C45" s="16" t="s">
        <v>208</v>
      </c>
      <c r="D45" s="58">
        <v>16000</v>
      </c>
      <c r="E45" s="58">
        <v>19470</v>
      </c>
      <c r="F45" s="58">
        <v>19470</v>
      </c>
      <c r="G45" s="69">
        <f t="shared" si="3"/>
        <v>100</v>
      </c>
      <c r="H45" s="76">
        <f t="shared" si="2"/>
        <v>0.022424595914137268</v>
      </c>
      <c r="I45" s="55"/>
      <c r="K45" s="9"/>
    </row>
    <row r="46" spans="1:11" ht="15" customHeight="1">
      <c r="A46" s="23" t="s">
        <v>37</v>
      </c>
      <c r="B46" s="12"/>
      <c r="C46" s="13" t="s">
        <v>38</v>
      </c>
      <c r="D46" s="59">
        <f>D47+D51+D53+D55</f>
        <v>1305225</v>
      </c>
      <c r="E46" s="59">
        <f>E47+E51+E53+E55</f>
        <v>1421640</v>
      </c>
      <c r="F46" s="59">
        <f>F47+F51+F53+F55</f>
        <v>1378102</v>
      </c>
      <c r="G46" s="65">
        <f t="shared" si="3"/>
        <v>96.9374806561436</v>
      </c>
      <c r="H46" s="67">
        <f t="shared" si="2"/>
        <v>1.5872306357711556</v>
      </c>
      <c r="I46" s="55"/>
      <c r="K46" s="9"/>
    </row>
    <row r="47" spans="1:11" ht="15" customHeight="1">
      <c r="A47" s="23"/>
      <c r="B47" s="15">
        <v>71012</v>
      </c>
      <c r="C47" s="16" t="s">
        <v>172</v>
      </c>
      <c r="D47" s="58">
        <f>D48</f>
        <v>891610</v>
      </c>
      <c r="E47" s="58">
        <f>E48</f>
        <v>839080</v>
      </c>
      <c r="F47" s="58">
        <f>F48</f>
        <v>795570</v>
      </c>
      <c r="G47" s="69">
        <f t="shared" si="3"/>
        <v>94.81455880249797</v>
      </c>
      <c r="H47" s="76">
        <f t="shared" si="2"/>
        <v>0.9162987042326752</v>
      </c>
      <c r="I47" s="55"/>
      <c r="K47" s="9"/>
    </row>
    <row r="48" spans="1:11" ht="15" customHeight="1">
      <c r="A48" s="23"/>
      <c r="B48" s="12"/>
      <c r="C48" s="16" t="s">
        <v>16</v>
      </c>
      <c r="D48" s="58">
        <v>891610</v>
      </c>
      <c r="E48" s="58">
        <v>839080</v>
      </c>
      <c r="F48" s="58">
        <v>795570</v>
      </c>
      <c r="G48" s="69">
        <f t="shared" si="3"/>
        <v>94.81455880249797</v>
      </c>
      <c r="H48" s="76">
        <f t="shared" si="2"/>
        <v>0.9162987042326752</v>
      </c>
      <c r="I48" s="55"/>
      <c r="K48" s="9"/>
    </row>
    <row r="49" spans="1:11" ht="15" customHeight="1">
      <c r="A49" s="23"/>
      <c r="B49" s="12"/>
      <c r="C49" s="16" t="s">
        <v>208</v>
      </c>
      <c r="D49" s="58">
        <v>714570</v>
      </c>
      <c r="E49" s="58">
        <v>662040</v>
      </c>
      <c r="F49" s="58">
        <v>629732</v>
      </c>
      <c r="G49" s="69">
        <f t="shared" si="3"/>
        <v>95.11993233037279</v>
      </c>
      <c r="H49" s="76">
        <f t="shared" si="2"/>
        <v>0.7252945883000252</v>
      </c>
      <c r="I49" s="55"/>
      <c r="K49" s="9"/>
    </row>
    <row r="50" spans="1:11" ht="15" customHeight="1">
      <c r="A50" s="23"/>
      <c r="B50" s="12"/>
      <c r="C50" s="16" t="s">
        <v>232</v>
      </c>
      <c r="D50" s="58">
        <v>450</v>
      </c>
      <c r="E50" s="58">
        <v>1100</v>
      </c>
      <c r="F50" s="58">
        <v>663</v>
      </c>
      <c r="G50" s="69">
        <f t="shared" si="3"/>
        <v>60.27272727272728</v>
      </c>
      <c r="H50" s="76">
        <f t="shared" si="2"/>
        <v>0.0007636110473072938</v>
      </c>
      <c r="I50" s="55"/>
      <c r="K50" s="9"/>
    </row>
    <row r="51" spans="1:11" ht="15" customHeight="1">
      <c r="A51" s="24"/>
      <c r="B51" s="15" t="s">
        <v>39</v>
      </c>
      <c r="C51" s="16" t="s">
        <v>40</v>
      </c>
      <c r="D51" s="58">
        <f>D52</f>
        <v>45000</v>
      </c>
      <c r="E51" s="58">
        <f>E52</f>
        <v>149962</v>
      </c>
      <c r="F51" s="58">
        <f>F52</f>
        <v>149940</v>
      </c>
      <c r="G51" s="69">
        <f t="shared" si="3"/>
        <v>99.98532961683625</v>
      </c>
      <c r="H51" s="76">
        <f t="shared" si="2"/>
        <v>0.17269357531411106</v>
      </c>
      <c r="I51" s="55"/>
      <c r="K51" s="9"/>
    </row>
    <row r="52" spans="1:11" ht="15" customHeight="1">
      <c r="A52" s="24"/>
      <c r="B52" s="15"/>
      <c r="C52" s="16" t="s">
        <v>16</v>
      </c>
      <c r="D52" s="58">
        <v>45000</v>
      </c>
      <c r="E52" s="58">
        <v>149962</v>
      </c>
      <c r="F52" s="58">
        <v>149940</v>
      </c>
      <c r="G52" s="69">
        <f t="shared" si="3"/>
        <v>99.98532961683625</v>
      </c>
      <c r="H52" s="76">
        <f t="shared" si="2"/>
        <v>0.17269357531411106</v>
      </c>
      <c r="I52" s="55"/>
      <c r="K52" s="9"/>
    </row>
    <row r="53" spans="1:11" ht="15" customHeight="1">
      <c r="A53" s="24"/>
      <c r="B53" s="15" t="s">
        <v>41</v>
      </c>
      <c r="C53" s="16" t="s">
        <v>42</v>
      </c>
      <c r="D53" s="58">
        <f>D54</f>
        <v>15000</v>
      </c>
      <c r="E53" s="58">
        <f>E54</f>
        <v>0</v>
      </c>
      <c r="F53" s="58">
        <v>0</v>
      </c>
      <c r="G53" s="69">
        <v>0</v>
      </c>
      <c r="H53" s="76">
        <f t="shared" si="2"/>
        <v>0</v>
      </c>
      <c r="I53" s="55"/>
      <c r="K53" s="9"/>
    </row>
    <row r="54" spans="1:11" ht="15" customHeight="1">
      <c r="A54" s="24"/>
      <c r="B54" s="15"/>
      <c r="C54" s="16" t="s">
        <v>16</v>
      </c>
      <c r="D54" s="58">
        <v>15000</v>
      </c>
      <c r="E54" s="58">
        <v>0</v>
      </c>
      <c r="F54" s="58">
        <v>0</v>
      </c>
      <c r="G54" s="69">
        <v>0</v>
      </c>
      <c r="H54" s="76">
        <f t="shared" si="2"/>
        <v>0</v>
      </c>
      <c r="I54" s="55"/>
      <c r="K54" s="9"/>
    </row>
    <row r="55" spans="1:11" ht="15" customHeight="1">
      <c r="A55" s="24"/>
      <c r="B55" s="15" t="s">
        <v>43</v>
      </c>
      <c r="C55" s="16" t="s">
        <v>44</v>
      </c>
      <c r="D55" s="58">
        <f>D56</f>
        <v>353615</v>
      </c>
      <c r="E55" s="58">
        <f>E56</f>
        <v>432598</v>
      </c>
      <c r="F55" s="58">
        <f>F56</f>
        <v>432592</v>
      </c>
      <c r="G55" s="69">
        <f t="shared" si="3"/>
        <v>99.99861303103575</v>
      </c>
      <c r="H55" s="76">
        <f t="shared" si="2"/>
        <v>0.49823835622436924</v>
      </c>
      <c r="I55" s="55"/>
      <c r="K55" s="9"/>
    </row>
    <row r="56" spans="1:11" ht="15" customHeight="1">
      <c r="A56" s="24"/>
      <c r="B56" s="15"/>
      <c r="C56" s="16" t="s">
        <v>45</v>
      </c>
      <c r="D56" s="58">
        <v>353615</v>
      </c>
      <c r="E56" s="58">
        <v>432598</v>
      </c>
      <c r="F56" s="58">
        <v>432592</v>
      </c>
      <c r="G56" s="69">
        <f t="shared" si="3"/>
        <v>99.99861303103575</v>
      </c>
      <c r="H56" s="76">
        <f t="shared" si="2"/>
        <v>0.49823835622436924</v>
      </c>
      <c r="I56" s="55"/>
      <c r="K56" s="9"/>
    </row>
    <row r="57" spans="1:11" ht="15" customHeight="1">
      <c r="A57" s="24"/>
      <c r="B57" s="15"/>
      <c r="C57" s="16" t="s">
        <v>210</v>
      </c>
      <c r="D57" s="58">
        <v>272316</v>
      </c>
      <c r="E57" s="58">
        <v>292246</v>
      </c>
      <c r="F57" s="58">
        <v>292244</v>
      </c>
      <c r="G57" s="69">
        <f t="shared" si="3"/>
        <v>99.99931564503876</v>
      </c>
      <c r="H57" s="76">
        <f t="shared" si="2"/>
        <v>0.3365923784453586</v>
      </c>
      <c r="I57" s="55"/>
      <c r="K57" s="9"/>
    </row>
    <row r="58" spans="1:11" ht="15" customHeight="1">
      <c r="A58" s="23" t="s">
        <v>47</v>
      </c>
      <c r="B58" s="12"/>
      <c r="C58" s="13" t="s">
        <v>48</v>
      </c>
      <c r="D58" s="59">
        <f>D59+D63+D69+D74+D78</f>
        <v>8056672</v>
      </c>
      <c r="E58" s="59">
        <f>E59+E63+E69+E74+E78</f>
        <v>8501576</v>
      </c>
      <c r="F58" s="59">
        <f>F59+F63+F69+F74+F78</f>
        <v>7752898</v>
      </c>
      <c r="G58" s="65">
        <f t="shared" si="3"/>
        <v>91.1936563291324</v>
      </c>
      <c r="H58" s="67">
        <f t="shared" si="2"/>
        <v>8.929409594942117</v>
      </c>
      <c r="I58" s="55"/>
      <c r="K58" s="9"/>
    </row>
    <row r="59" spans="1:11" ht="15" customHeight="1">
      <c r="A59" s="24"/>
      <c r="B59" s="15" t="s">
        <v>49</v>
      </c>
      <c r="C59" s="16" t="s">
        <v>50</v>
      </c>
      <c r="D59" s="58">
        <f>D60</f>
        <v>527331</v>
      </c>
      <c r="E59" s="58">
        <f>E60</f>
        <v>566416</v>
      </c>
      <c r="F59" s="58">
        <f>F60</f>
        <v>542910</v>
      </c>
      <c r="G59" s="69">
        <f t="shared" si="3"/>
        <v>95.85004660885286</v>
      </c>
      <c r="H59" s="76">
        <f t="shared" si="2"/>
        <v>0.6252972453900496</v>
      </c>
      <c r="I59" s="55"/>
      <c r="K59" s="9"/>
    </row>
    <row r="60" spans="1:11" ht="15" customHeight="1">
      <c r="A60" s="24"/>
      <c r="B60" s="15"/>
      <c r="C60" s="16" t="s">
        <v>51</v>
      </c>
      <c r="D60" s="58">
        <v>527331</v>
      </c>
      <c r="E60" s="58">
        <v>566416</v>
      </c>
      <c r="F60" s="58">
        <v>542910</v>
      </c>
      <c r="G60" s="69">
        <f t="shared" si="3"/>
        <v>95.85004660885286</v>
      </c>
      <c r="H60" s="76">
        <f t="shared" si="2"/>
        <v>0.6252972453900496</v>
      </c>
      <c r="I60" s="55"/>
      <c r="K60" s="9"/>
    </row>
    <row r="61" spans="1:11" ht="15" customHeight="1">
      <c r="A61" s="24"/>
      <c r="B61" s="15"/>
      <c r="C61" s="16" t="s">
        <v>211</v>
      </c>
      <c r="D61" s="58">
        <v>452891</v>
      </c>
      <c r="E61" s="58">
        <v>491712</v>
      </c>
      <c r="F61" s="58">
        <v>476417</v>
      </c>
      <c r="G61" s="69">
        <f t="shared" si="3"/>
        <v>96.8894393466094</v>
      </c>
      <c r="H61" s="76">
        <f t="shared" si="2"/>
        <v>0.5487138526772233</v>
      </c>
      <c r="I61" s="55"/>
      <c r="K61" s="9"/>
    </row>
    <row r="62" spans="1:11" ht="15" customHeight="1">
      <c r="A62" s="24"/>
      <c r="B62" s="15"/>
      <c r="C62" s="16" t="s">
        <v>232</v>
      </c>
      <c r="D62" s="58">
        <v>240</v>
      </c>
      <c r="E62" s="58">
        <v>240</v>
      </c>
      <c r="F62" s="58">
        <v>0</v>
      </c>
      <c r="G62" s="69">
        <f t="shared" si="3"/>
        <v>0</v>
      </c>
      <c r="H62" s="76">
        <f t="shared" si="2"/>
        <v>0</v>
      </c>
      <c r="I62" s="55"/>
      <c r="K62" s="9"/>
    </row>
    <row r="63" spans="1:11" ht="15" customHeight="1">
      <c r="A63" s="24"/>
      <c r="B63" s="15" t="s">
        <v>53</v>
      </c>
      <c r="C63" s="16" t="s">
        <v>54</v>
      </c>
      <c r="D63" s="58">
        <f>D64</f>
        <v>376200</v>
      </c>
      <c r="E63" s="58">
        <f>E64+E65</f>
        <v>396200</v>
      </c>
      <c r="F63" s="58">
        <f>F64+F65</f>
        <v>381463</v>
      </c>
      <c r="G63" s="69">
        <f t="shared" si="3"/>
        <v>96.2804139323574</v>
      </c>
      <c r="H63" s="76">
        <f t="shared" si="2"/>
        <v>0.4393504689879068</v>
      </c>
      <c r="I63" s="55"/>
      <c r="K63" s="9"/>
    </row>
    <row r="64" spans="1:11" ht="15" customHeight="1">
      <c r="A64" s="24"/>
      <c r="B64" s="15"/>
      <c r="C64" s="16" t="s">
        <v>16</v>
      </c>
      <c r="D64" s="58">
        <v>376200</v>
      </c>
      <c r="E64" s="58">
        <v>366200</v>
      </c>
      <c r="F64" s="58">
        <v>352558</v>
      </c>
      <c r="G64" s="69">
        <f t="shared" si="3"/>
        <v>96.27471327143637</v>
      </c>
      <c r="H64" s="76">
        <f t="shared" si="2"/>
        <v>0.4060591004774734</v>
      </c>
      <c r="I64" s="55"/>
      <c r="K64" s="9"/>
    </row>
    <row r="65" spans="1:11" ht="15" customHeight="1">
      <c r="A65" s="24"/>
      <c r="B65" s="15"/>
      <c r="C65" s="16" t="s">
        <v>27</v>
      </c>
      <c r="D65" s="58"/>
      <c r="E65" s="58">
        <v>30000</v>
      </c>
      <c r="F65" s="58">
        <v>28905</v>
      </c>
      <c r="G65" s="69">
        <f t="shared" si="3"/>
        <v>96.35000000000001</v>
      </c>
      <c r="H65" s="76">
        <f t="shared" si="2"/>
        <v>0.03329136851043337</v>
      </c>
      <c r="I65" s="55"/>
      <c r="K65" s="9"/>
    </row>
    <row r="66" spans="1:11" ht="15" customHeight="1">
      <c r="A66" s="24"/>
      <c r="B66" s="15"/>
      <c r="C66" s="16" t="s">
        <v>211</v>
      </c>
      <c r="D66" s="58">
        <v>0</v>
      </c>
      <c r="E66" s="58">
        <v>24000</v>
      </c>
      <c r="F66" s="58">
        <v>24000</v>
      </c>
      <c r="G66" s="69">
        <f t="shared" si="3"/>
        <v>100</v>
      </c>
      <c r="H66" s="76">
        <f t="shared" si="2"/>
        <v>0.027642028861802493</v>
      </c>
      <c r="I66" s="55"/>
      <c r="K66" s="9"/>
    </row>
    <row r="67" spans="1:11" ht="15" customHeight="1">
      <c r="A67" s="24"/>
      <c r="B67" s="15"/>
      <c r="C67" s="16" t="s">
        <v>55</v>
      </c>
      <c r="D67" s="58">
        <v>350000</v>
      </c>
      <c r="E67" s="58">
        <v>315000</v>
      </c>
      <c r="F67" s="58">
        <v>307147</v>
      </c>
      <c r="G67" s="69">
        <f t="shared" si="3"/>
        <v>97.50698412698414</v>
      </c>
      <c r="H67" s="76">
        <f t="shared" si="2"/>
        <v>0.35375692661733543</v>
      </c>
      <c r="I67" s="55"/>
      <c r="K67" s="9"/>
    </row>
    <row r="68" spans="1:11" ht="15" customHeight="1">
      <c r="A68" s="24"/>
      <c r="B68" s="15"/>
      <c r="C68" s="16" t="s">
        <v>233</v>
      </c>
      <c r="D68" s="58">
        <v>350000</v>
      </c>
      <c r="E68" s="58">
        <v>315000</v>
      </c>
      <c r="F68" s="58">
        <v>307147</v>
      </c>
      <c r="G68" s="69">
        <f t="shared" si="3"/>
        <v>97.50698412698414</v>
      </c>
      <c r="H68" s="76">
        <f t="shared" si="2"/>
        <v>0.35375692661733543</v>
      </c>
      <c r="I68" s="55"/>
      <c r="K68" s="9"/>
    </row>
    <row r="69" spans="1:11" ht="15" customHeight="1">
      <c r="A69" s="24"/>
      <c r="B69" s="15" t="s">
        <v>56</v>
      </c>
      <c r="C69" s="16" t="s">
        <v>57</v>
      </c>
      <c r="D69" s="58">
        <f>D70+D72</f>
        <v>6891391</v>
      </c>
      <c r="E69" s="58">
        <f>E70+E72</f>
        <v>7086094</v>
      </c>
      <c r="F69" s="58">
        <f>F70+F72</f>
        <v>6435839</v>
      </c>
      <c r="G69" s="69">
        <f t="shared" si="3"/>
        <v>90.82350586938304</v>
      </c>
      <c r="H69" s="76">
        <f t="shared" si="2"/>
        <v>7.412485307829753</v>
      </c>
      <c r="I69" s="55"/>
      <c r="K69" s="9"/>
    </row>
    <row r="70" spans="1:11" ht="15" customHeight="1">
      <c r="A70" s="24"/>
      <c r="B70" s="15"/>
      <c r="C70" s="16" t="s">
        <v>16</v>
      </c>
      <c r="D70" s="58">
        <v>6881391</v>
      </c>
      <c r="E70" s="58">
        <v>6758865</v>
      </c>
      <c r="F70" s="58">
        <v>6399334</v>
      </c>
      <c r="G70" s="69">
        <f t="shared" si="3"/>
        <v>94.6806009588888</v>
      </c>
      <c r="H70" s="76">
        <f t="shared" si="2"/>
        <v>7.370440630179749</v>
      </c>
      <c r="I70" s="55"/>
      <c r="K70" s="9"/>
    </row>
    <row r="71" spans="1:11" ht="15" customHeight="1">
      <c r="A71" s="24"/>
      <c r="B71" s="15"/>
      <c r="C71" s="16" t="s">
        <v>208</v>
      </c>
      <c r="D71" s="58">
        <v>5181891</v>
      </c>
      <c r="E71" s="58">
        <v>5015812</v>
      </c>
      <c r="F71" s="58">
        <v>4729837</v>
      </c>
      <c r="G71" s="69">
        <f t="shared" si="3"/>
        <v>94.29853032769171</v>
      </c>
      <c r="H71" s="76">
        <f t="shared" si="2"/>
        <v>5.447595452734221</v>
      </c>
      <c r="I71" s="55"/>
      <c r="K71" s="9"/>
    </row>
    <row r="72" spans="1:11" ht="15" customHeight="1">
      <c r="A72" s="24"/>
      <c r="B72" s="15"/>
      <c r="C72" s="16" t="s">
        <v>27</v>
      </c>
      <c r="D72" s="58">
        <v>10000</v>
      </c>
      <c r="E72" s="58">
        <v>327229</v>
      </c>
      <c r="F72" s="58">
        <v>36505</v>
      </c>
      <c r="G72" s="69">
        <f t="shared" si="3"/>
        <v>11.155796093866986</v>
      </c>
      <c r="H72" s="76">
        <f t="shared" si="2"/>
        <v>0.042044677650004164</v>
      </c>
      <c r="I72" s="55"/>
      <c r="K72" s="78"/>
    </row>
    <row r="73" spans="1:11" ht="15" customHeight="1">
      <c r="A73" s="24"/>
      <c r="B73" s="15"/>
      <c r="C73" s="16" t="s">
        <v>233</v>
      </c>
      <c r="D73" s="58">
        <v>4000</v>
      </c>
      <c r="E73" s="58">
        <v>6000</v>
      </c>
      <c r="F73" s="58">
        <v>5842</v>
      </c>
      <c r="G73" s="69">
        <f t="shared" si="3"/>
        <v>97.36666666666667</v>
      </c>
      <c r="H73" s="76">
        <f t="shared" si="2"/>
        <v>0.006728530525443756</v>
      </c>
      <c r="I73" s="55"/>
      <c r="K73" s="78"/>
    </row>
    <row r="74" spans="1:12" ht="15" customHeight="1">
      <c r="A74" s="24"/>
      <c r="B74" s="15">
        <v>75075</v>
      </c>
      <c r="C74" s="16" t="s">
        <v>59</v>
      </c>
      <c r="D74" s="58">
        <f>D75</f>
        <v>176750</v>
      </c>
      <c r="E74" s="58">
        <f>E75</f>
        <v>298366</v>
      </c>
      <c r="F74" s="58">
        <f>F75</f>
        <v>286139</v>
      </c>
      <c r="G74" s="69">
        <f t="shared" si="3"/>
        <v>95.90201296394362</v>
      </c>
      <c r="H74" s="76">
        <f aca="true" t="shared" si="5" ref="H74:H130">(F74/86824307)*100</f>
        <v>0.3295609373536376</v>
      </c>
      <c r="I74" s="55"/>
      <c r="K74" s="78"/>
      <c r="L74" s="9"/>
    </row>
    <row r="75" spans="1:12" ht="15" customHeight="1">
      <c r="A75" s="24"/>
      <c r="B75" s="15"/>
      <c r="C75" s="16" t="s">
        <v>58</v>
      </c>
      <c r="D75" s="58">
        <v>176750</v>
      </c>
      <c r="E75" s="58">
        <v>298366</v>
      </c>
      <c r="F75" s="58">
        <v>286139</v>
      </c>
      <c r="G75" s="69">
        <f t="shared" si="3"/>
        <v>95.90201296394362</v>
      </c>
      <c r="H75" s="76">
        <f t="shared" si="5"/>
        <v>0.3295609373536376</v>
      </c>
      <c r="I75" s="55"/>
      <c r="K75" s="78"/>
      <c r="L75" s="9"/>
    </row>
    <row r="76" spans="1:12" ht="15" customHeight="1">
      <c r="A76" s="24"/>
      <c r="B76" s="15"/>
      <c r="C76" s="16" t="s">
        <v>208</v>
      </c>
      <c r="D76" s="58">
        <v>0</v>
      </c>
      <c r="E76" s="58">
        <v>15586</v>
      </c>
      <c r="F76" s="58">
        <v>15531</v>
      </c>
      <c r="G76" s="69">
        <f t="shared" si="3"/>
        <v>99.64711920954703</v>
      </c>
      <c r="H76" s="76">
        <f t="shared" si="5"/>
        <v>0.017887847927193938</v>
      </c>
      <c r="I76" s="55"/>
      <c r="K76" s="78"/>
      <c r="L76" s="9"/>
    </row>
    <row r="77" spans="1:12" s="82" customFormat="1" ht="27" customHeight="1">
      <c r="A77" s="24"/>
      <c r="B77" s="15"/>
      <c r="C77" s="81" t="s">
        <v>235</v>
      </c>
      <c r="D77" s="58">
        <v>0</v>
      </c>
      <c r="E77" s="58">
        <v>110140</v>
      </c>
      <c r="F77" s="58">
        <v>99142</v>
      </c>
      <c r="G77" s="69">
        <f t="shared" si="3"/>
        <v>90.01452696568005</v>
      </c>
      <c r="H77" s="76">
        <f t="shared" si="5"/>
        <v>0.11418691772570094</v>
      </c>
      <c r="I77" s="55"/>
      <c r="K77" s="83"/>
      <c r="L77" s="84"/>
    </row>
    <row r="78" spans="1:12" ht="15" customHeight="1">
      <c r="A78" s="24"/>
      <c r="B78" s="15" t="s">
        <v>60</v>
      </c>
      <c r="C78" s="16" t="s">
        <v>11</v>
      </c>
      <c r="D78" s="58">
        <f>D79</f>
        <v>85000</v>
      </c>
      <c r="E78" s="58">
        <f>E79</f>
        <v>154500</v>
      </c>
      <c r="F78" s="58">
        <f>F79</f>
        <v>106547</v>
      </c>
      <c r="G78" s="69">
        <f t="shared" si="3"/>
        <v>68.96245954692557</v>
      </c>
      <c r="H78" s="76">
        <f t="shared" si="5"/>
        <v>0.12271563538076959</v>
      </c>
      <c r="I78" s="55"/>
      <c r="K78" s="78"/>
      <c r="L78" s="79"/>
    </row>
    <row r="79" spans="1:12" ht="15" customHeight="1">
      <c r="A79" s="24"/>
      <c r="B79" s="15"/>
      <c r="C79" s="16" t="s">
        <v>16</v>
      </c>
      <c r="D79" s="58">
        <v>85000</v>
      </c>
      <c r="E79" s="58">
        <v>154500</v>
      </c>
      <c r="F79" s="58">
        <v>106547</v>
      </c>
      <c r="G79" s="69">
        <f t="shared" si="3"/>
        <v>68.96245954692557</v>
      </c>
      <c r="H79" s="76">
        <f t="shared" si="5"/>
        <v>0.12271563538076959</v>
      </c>
      <c r="I79" s="55"/>
      <c r="K79" s="78"/>
      <c r="L79" s="9"/>
    </row>
    <row r="80" spans="1:12" ht="15" customHeight="1">
      <c r="A80" s="23" t="s">
        <v>65</v>
      </c>
      <c r="B80" s="12"/>
      <c r="C80" s="13" t="s">
        <v>66</v>
      </c>
      <c r="D80" s="59">
        <f>D81+D83+D85+D87</f>
        <v>23000</v>
      </c>
      <c r="E80" s="59">
        <f>E81+E83+E85+E87</f>
        <v>74600</v>
      </c>
      <c r="F80" s="59">
        <f>F81+F83+F85+F87</f>
        <v>70273</v>
      </c>
      <c r="G80" s="65">
        <f aca="true" t="shared" si="6" ref="G80:G139">(F80/E80)*100</f>
        <v>94.19973190348526</v>
      </c>
      <c r="H80" s="67">
        <f t="shared" si="5"/>
        <v>0.08093701225856027</v>
      </c>
      <c r="I80" s="55"/>
      <c r="K80" s="78"/>
      <c r="L80" s="9"/>
    </row>
    <row r="81" spans="1:12" ht="15" customHeight="1">
      <c r="A81" s="23"/>
      <c r="B81" s="38">
        <v>75414</v>
      </c>
      <c r="C81" s="39" t="s">
        <v>191</v>
      </c>
      <c r="D81" s="20">
        <f>D82</f>
        <v>3000</v>
      </c>
      <c r="E81" s="20">
        <f>E82</f>
        <v>3000</v>
      </c>
      <c r="F81" s="58">
        <f>F82</f>
        <v>3000</v>
      </c>
      <c r="G81" s="69">
        <f t="shared" si="6"/>
        <v>100</v>
      </c>
      <c r="H81" s="76">
        <f t="shared" si="5"/>
        <v>0.0034552536077253116</v>
      </c>
      <c r="I81" s="55"/>
      <c r="K81" s="78"/>
      <c r="L81" s="9"/>
    </row>
    <row r="82" spans="1:12" ht="15" customHeight="1">
      <c r="A82" s="23"/>
      <c r="B82" s="12"/>
      <c r="C82" s="16" t="s">
        <v>58</v>
      </c>
      <c r="D82" s="58">
        <v>3000</v>
      </c>
      <c r="E82" s="58">
        <v>3000</v>
      </c>
      <c r="F82" s="58">
        <v>3000</v>
      </c>
      <c r="G82" s="69">
        <f t="shared" si="6"/>
        <v>100</v>
      </c>
      <c r="H82" s="76">
        <f t="shared" si="5"/>
        <v>0.0034552536077253116</v>
      </c>
      <c r="I82" s="55"/>
      <c r="K82" s="78"/>
      <c r="L82" s="9"/>
    </row>
    <row r="83" spans="1:12" ht="15" customHeight="1">
      <c r="A83" s="24"/>
      <c r="B83" s="15" t="s">
        <v>68</v>
      </c>
      <c r="C83" s="16" t="s">
        <v>69</v>
      </c>
      <c r="D83" s="58">
        <f>D84</f>
        <v>5000</v>
      </c>
      <c r="E83" s="58">
        <f>E84</f>
        <v>5000</v>
      </c>
      <c r="F83" s="58">
        <f>F84</f>
        <v>2440</v>
      </c>
      <c r="G83" s="69">
        <f t="shared" si="6"/>
        <v>48.8</v>
      </c>
      <c r="H83" s="76">
        <f t="shared" si="5"/>
        <v>0.002810272934283253</v>
      </c>
      <c r="I83" s="55"/>
      <c r="K83" s="78"/>
      <c r="L83" s="9"/>
    </row>
    <row r="84" spans="1:12" ht="15" customHeight="1">
      <c r="A84" s="24"/>
      <c r="B84" s="15"/>
      <c r="C84" s="16" t="s">
        <v>16</v>
      </c>
      <c r="D84" s="58">
        <v>5000</v>
      </c>
      <c r="E84" s="58">
        <v>5000</v>
      </c>
      <c r="F84" s="58">
        <v>2440</v>
      </c>
      <c r="G84" s="69">
        <f t="shared" si="6"/>
        <v>48.8</v>
      </c>
      <c r="H84" s="76">
        <f t="shared" si="5"/>
        <v>0.002810272934283253</v>
      </c>
      <c r="I84" s="55"/>
      <c r="K84" s="78"/>
      <c r="L84" s="9"/>
    </row>
    <row r="85" spans="1:12" ht="15" customHeight="1">
      <c r="A85" s="24"/>
      <c r="B85" s="15">
        <v>75421</v>
      </c>
      <c r="C85" s="16" t="s">
        <v>203</v>
      </c>
      <c r="D85" s="58">
        <f>D86</f>
        <v>3000</v>
      </c>
      <c r="E85" s="58">
        <f>E86</f>
        <v>54600</v>
      </c>
      <c r="F85" s="58">
        <f>F86</f>
        <v>52956</v>
      </c>
      <c r="G85" s="69">
        <f t="shared" si="6"/>
        <v>96.98901098901099</v>
      </c>
      <c r="H85" s="76">
        <f t="shared" si="5"/>
        <v>0.0609921366835672</v>
      </c>
      <c r="I85" s="55"/>
      <c r="K85" s="78"/>
      <c r="L85" s="9"/>
    </row>
    <row r="86" spans="1:12" ht="15" customHeight="1">
      <c r="A86" s="24"/>
      <c r="B86" s="15"/>
      <c r="C86" s="16" t="s">
        <v>58</v>
      </c>
      <c r="D86" s="58">
        <v>3000</v>
      </c>
      <c r="E86" s="58">
        <v>54600</v>
      </c>
      <c r="F86" s="58">
        <v>52956</v>
      </c>
      <c r="G86" s="69">
        <f t="shared" si="6"/>
        <v>96.98901098901099</v>
      </c>
      <c r="H86" s="76">
        <f t="shared" si="5"/>
        <v>0.0609921366835672</v>
      </c>
      <c r="I86" s="55"/>
      <c r="K86" s="78"/>
      <c r="L86" s="9"/>
    </row>
    <row r="87" spans="1:12" ht="15" customHeight="1">
      <c r="A87" s="24"/>
      <c r="B87" s="15" t="s">
        <v>70</v>
      </c>
      <c r="C87" s="16" t="s">
        <v>11</v>
      </c>
      <c r="D87" s="58">
        <f>D89</f>
        <v>12000</v>
      </c>
      <c r="E87" s="58">
        <f>E89</f>
        <v>12000</v>
      </c>
      <c r="F87" s="58">
        <f>F89</f>
        <v>11877</v>
      </c>
      <c r="G87" s="69">
        <f t="shared" si="6"/>
        <v>98.97500000000001</v>
      </c>
      <c r="H87" s="76">
        <f t="shared" si="5"/>
        <v>0.013679349032984508</v>
      </c>
      <c r="I87" s="55"/>
      <c r="K87" s="78"/>
      <c r="L87" s="9"/>
    </row>
    <row r="88" spans="1:12" ht="15" customHeight="1">
      <c r="A88" s="24"/>
      <c r="B88" s="15"/>
      <c r="C88" s="16" t="s">
        <v>199</v>
      </c>
      <c r="D88" s="58">
        <v>0</v>
      </c>
      <c r="E88" s="58">
        <v>0</v>
      </c>
      <c r="F88" s="58">
        <v>0</v>
      </c>
      <c r="G88" s="69">
        <v>0</v>
      </c>
      <c r="H88" s="76">
        <f t="shared" si="5"/>
        <v>0</v>
      </c>
      <c r="I88" s="55"/>
      <c r="K88" s="78"/>
      <c r="L88" s="9"/>
    </row>
    <row r="89" spans="1:12" ht="15" customHeight="1">
      <c r="A89" s="24"/>
      <c r="B89" s="15"/>
      <c r="C89" s="16" t="s">
        <v>58</v>
      </c>
      <c r="D89" s="58">
        <v>12000</v>
      </c>
      <c r="E89" s="58">
        <v>12000</v>
      </c>
      <c r="F89" s="58">
        <v>11877</v>
      </c>
      <c r="G89" s="69">
        <f t="shared" si="6"/>
        <v>98.97500000000001</v>
      </c>
      <c r="H89" s="76">
        <f t="shared" si="5"/>
        <v>0.013679349032984508</v>
      </c>
      <c r="I89" s="55"/>
      <c r="K89" s="78"/>
      <c r="L89" s="9"/>
    </row>
    <row r="90" spans="1:12" ht="15" customHeight="1">
      <c r="A90" s="23" t="s">
        <v>71</v>
      </c>
      <c r="B90" s="12"/>
      <c r="C90" s="13" t="s">
        <v>72</v>
      </c>
      <c r="D90" s="59">
        <f aca="true" t="shared" si="7" ref="D90:F91">D91</f>
        <v>1805000</v>
      </c>
      <c r="E90" s="59">
        <f t="shared" si="7"/>
        <v>1580000</v>
      </c>
      <c r="F90" s="59">
        <f t="shared" si="7"/>
        <v>1525414</v>
      </c>
      <c r="G90" s="65">
        <f t="shared" si="6"/>
        <v>96.54518987341773</v>
      </c>
      <c r="H90" s="67">
        <f t="shared" si="5"/>
        <v>1.7568974089248994</v>
      </c>
      <c r="I90" s="55"/>
      <c r="K90" s="78"/>
      <c r="L90" s="9"/>
    </row>
    <row r="91" spans="1:12" ht="30.75" customHeight="1">
      <c r="A91" s="24"/>
      <c r="B91" s="15" t="s">
        <v>73</v>
      </c>
      <c r="C91" s="16" t="s">
        <v>171</v>
      </c>
      <c r="D91" s="58">
        <f t="shared" si="7"/>
        <v>1805000</v>
      </c>
      <c r="E91" s="58">
        <f t="shared" si="7"/>
        <v>1580000</v>
      </c>
      <c r="F91" s="58">
        <f t="shared" si="7"/>
        <v>1525414</v>
      </c>
      <c r="G91" s="69">
        <f t="shared" si="6"/>
        <v>96.54518987341773</v>
      </c>
      <c r="H91" s="76">
        <f t="shared" si="5"/>
        <v>1.7568974089248994</v>
      </c>
      <c r="I91" s="55"/>
      <c r="K91" s="78"/>
      <c r="L91" s="9"/>
    </row>
    <row r="92" spans="1:12" ht="15" customHeight="1">
      <c r="A92" s="24"/>
      <c r="B92" s="15"/>
      <c r="C92" s="16" t="s">
        <v>16</v>
      </c>
      <c r="D92" s="58">
        <v>1805000</v>
      </c>
      <c r="E92" s="58">
        <v>1580000</v>
      </c>
      <c r="F92" s="58">
        <v>1525414</v>
      </c>
      <c r="G92" s="69">
        <f t="shared" si="6"/>
        <v>96.54518987341773</v>
      </c>
      <c r="H92" s="76">
        <f t="shared" si="5"/>
        <v>1.7568974089248994</v>
      </c>
      <c r="I92" s="55"/>
      <c r="K92" s="78"/>
      <c r="L92" s="9"/>
    </row>
    <row r="93" spans="1:12" ht="15" customHeight="1">
      <c r="A93" s="23" t="s">
        <v>74</v>
      </c>
      <c r="B93" s="12"/>
      <c r="C93" s="13" t="s">
        <v>75</v>
      </c>
      <c r="D93" s="18">
        <f>D94</f>
        <v>642066</v>
      </c>
      <c r="E93" s="59">
        <f>E94</f>
        <v>142047</v>
      </c>
      <c r="F93" s="59">
        <v>0</v>
      </c>
      <c r="G93" s="65">
        <f t="shared" si="6"/>
        <v>0</v>
      </c>
      <c r="H93" s="67">
        <f t="shared" si="5"/>
        <v>0</v>
      </c>
      <c r="I93" s="71"/>
      <c r="K93" s="78"/>
      <c r="L93" s="9"/>
    </row>
    <row r="94" spans="1:12" ht="15" customHeight="1">
      <c r="A94" s="23"/>
      <c r="B94" s="15" t="s">
        <v>76</v>
      </c>
      <c r="C94" s="16" t="s">
        <v>77</v>
      </c>
      <c r="D94" s="20">
        <f>D96+D95+D97</f>
        <v>642066</v>
      </c>
      <c r="E94" s="58">
        <f>E95+E96</f>
        <v>142047</v>
      </c>
      <c r="F94" s="58">
        <v>0</v>
      </c>
      <c r="G94" s="65">
        <f t="shared" si="6"/>
        <v>0</v>
      </c>
      <c r="H94" s="76">
        <f t="shared" si="5"/>
        <v>0</v>
      </c>
      <c r="I94" s="55"/>
      <c r="K94" s="78"/>
      <c r="L94" s="9"/>
    </row>
    <row r="95" spans="1:12" ht="15" customHeight="1">
      <c r="A95" s="23"/>
      <c r="B95" s="15"/>
      <c r="C95" s="21" t="s">
        <v>239</v>
      </c>
      <c r="D95" s="58">
        <v>522066</v>
      </c>
      <c r="E95" s="58">
        <v>134474</v>
      </c>
      <c r="F95" s="58">
        <v>0</v>
      </c>
      <c r="G95" s="65">
        <v>0</v>
      </c>
      <c r="H95" s="76">
        <f t="shared" si="5"/>
        <v>0</v>
      </c>
      <c r="I95" s="55"/>
      <c r="K95" s="78"/>
      <c r="L95" s="9"/>
    </row>
    <row r="96" spans="1:12" ht="15" customHeight="1">
      <c r="A96" s="23"/>
      <c r="B96" s="15"/>
      <c r="C96" s="16" t="s">
        <v>240</v>
      </c>
      <c r="D96" s="58">
        <v>70000</v>
      </c>
      <c r="E96" s="58">
        <v>7573</v>
      </c>
      <c r="F96" s="58">
        <v>0</v>
      </c>
      <c r="G96" s="65">
        <v>0</v>
      </c>
      <c r="H96" s="76">
        <f t="shared" si="5"/>
        <v>0</v>
      </c>
      <c r="I96" s="55"/>
      <c r="K96" s="78"/>
      <c r="L96" s="9"/>
    </row>
    <row r="97" spans="1:12" ht="15" customHeight="1">
      <c r="A97" s="23"/>
      <c r="B97" s="15"/>
      <c r="C97" s="16" t="s">
        <v>228</v>
      </c>
      <c r="D97" s="58">
        <v>50000</v>
      </c>
      <c r="E97" s="58">
        <v>0</v>
      </c>
      <c r="F97" s="58">
        <v>0</v>
      </c>
      <c r="G97" s="65">
        <v>0</v>
      </c>
      <c r="H97" s="76">
        <f t="shared" si="5"/>
        <v>0</v>
      </c>
      <c r="I97" s="55"/>
      <c r="K97" s="78"/>
      <c r="L97" s="9"/>
    </row>
    <row r="98" spans="1:12" ht="15" customHeight="1">
      <c r="A98" s="23" t="s">
        <v>78</v>
      </c>
      <c r="B98" s="12"/>
      <c r="C98" s="13" t="s">
        <v>79</v>
      </c>
      <c r="D98" s="59">
        <f>D99+D104+D109+D114+D116+D121+D125+D129+D131</f>
        <v>12646548</v>
      </c>
      <c r="E98" s="59">
        <f>E99+E104+E109+E114+E116+E121+E125+E129+E131</f>
        <v>11610258</v>
      </c>
      <c r="F98" s="59">
        <f>F99+F104+F109+F114+F116+F121+F125+F129+F131</f>
        <v>11178160</v>
      </c>
      <c r="G98" s="65">
        <f t="shared" si="6"/>
        <v>96.27830837178641</v>
      </c>
      <c r="H98" s="67">
        <f t="shared" si="5"/>
        <v>12.874459222576922</v>
      </c>
      <c r="I98" s="55"/>
      <c r="K98" s="9"/>
      <c r="L98" s="9"/>
    </row>
    <row r="99" spans="1:12" ht="15" customHeight="1">
      <c r="A99" s="24"/>
      <c r="B99" s="15" t="s">
        <v>80</v>
      </c>
      <c r="C99" s="16" t="s">
        <v>81</v>
      </c>
      <c r="D99" s="58">
        <f>D100</f>
        <v>1559090</v>
      </c>
      <c r="E99" s="58">
        <f>E100</f>
        <v>1295749</v>
      </c>
      <c r="F99" s="58">
        <f>F100</f>
        <v>1158187</v>
      </c>
      <c r="G99" s="69">
        <f t="shared" si="6"/>
        <v>89.38359203827284</v>
      </c>
      <c r="H99" s="76">
        <f t="shared" si="5"/>
        <v>1.3339432700568516</v>
      </c>
      <c r="I99" s="55"/>
      <c r="K99" s="9"/>
      <c r="L99" s="9"/>
    </row>
    <row r="100" spans="1:12" ht="15" customHeight="1">
      <c r="A100" s="24"/>
      <c r="B100" s="15"/>
      <c r="C100" s="16" t="s">
        <v>16</v>
      </c>
      <c r="D100" s="58">
        <v>1559090</v>
      </c>
      <c r="E100" s="58">
        <v>1295749</v>
      </c>
      <c r="F100" s="58">
        <v>1158187</v>
      </c>
      <c r="G100" s="69">
        <f t="shared" si="6"/>
        <v>89.38359203827284</v>
      </c>
      <c r="H100" s="76">
        <f t="shared" si="5"/>
        <v>1.3339432700568516</v>
      </c>
      <c r="I100" s="55"/>
      <c r="K100" s="9"/>
      <c r="L100" s="9"/>
    </row>
    <row r="101" spans="1:12" ht="15" customHeight="1">
      <c r="A101" s="24"/>
      <c r="B101" s="15"/>
      <c r="C101" s="16" t="s">
        <v>208</v>
      </c>
      <c r="D101" s="58">
        <v>645762</v>
      </c>
      <c r="E101" s="58">
        <v>649870</v>
      </c>
      <c r="F101" s="58">
        <v>628514</v>
      </c>
      <c r="G101" s="69">
        <f t="shared" si="6"/>
        <v>96.71380429932141</v>
      </c>
      <c r="H101" s="76">
        <f t="shared" si="5"/>
        <v>0.7238917553352888</v>
      </c>
      <c r="I101" s="55"/>
      <c r="K101" s="9"/>
      <c r="L101" s="9"/>
    </row>
    <row r="102" spans="1:12" ht="15" customHeight="1">
      <c r="A102" s="24"/>
      <c r="B102" s="15"/>
      <c r="C102" s="16" t="s">
        <v>82</v>
      </c>
      <c r="D102" s="58">
        <v>822165</v>
      </c>
      <c r="E102" s="58">
        <v>551336</v>
      </c>
      <c r="F102" s="58">
        <v>435157</v>
      </c>
      <c r="G102" s="69">
        <f t="shared" si="6"/>
        <v>78.92773190939826</v>
      </c>
      <c r="H102" s="76">
        <f t="shared" si="5"/>
        <v>0.5011925980589744</v>
      </c>
      <c r="I102" s="55"/>
      <c r="K102" s="9"/>
      <c r="L102" s="9"/>
    </row>
    <row r="103" spans="1:12" ht="15" customHeight="1">
      <c r="A103" s="24"/>
      <c r="B103" s="15"/>
      <c r="C103" s="16" t="s">
        <v>234</v>
      </c>
      <c r="D103" s="58">
        <v>30600</v>
      </c>
      <c r="E103" s="58">
        <v>31200</v>
      </c>
      <c r="F103" s="58">
        <v>31198</v>
      </c>
      <c r="G103" s="69">
        <f t="shared" si="6"/>
        <v>99.99358974358974</v>
      </c>
      <c r="H103" s="76">
        <f t="shared" si="5"/>
        <v>0.035932334017938085</v>
      </c>
      <c r="I103" s="55"/>
      <c r="K103" s="9"/>
      <c r="L103" s="9"/>
    </row>
    <row r="104" spans="1:12" ht="15" customHeight="1">
      <c r="A104" s="24"/>
      <c r="B104" s="15" t="s">
        <v>83</v>
      </c>
      <c r="C104" s="16" t="s">
        <v>84</v>
      </c>
      <c r="D104" s="58">
        <f>D105+D107</f>
        <v>4958454</v>
      </c>
      <c r="E104" s="58">
        <f>E105+E107</f>
        <v>3975658</v>
      </c>
      <c r="F104" s="58">
        <f>F105+F107</f>
        <v>3925991</v>
      </c>
      <c r="G104" s="69">
        <f t="shared" si="6"/>
        <v>98.75072252190706</v>
      </c>
      <c r="H104" s="76">
        <f t="shared" si="5"/>
        <v>4.521764855549034</v>
      </c>
      <c r="I104" s="55"/>
      <c r="K104" s="9"/>
      <c r="L104" s="9"/>
    </row>
    <row r="105" spans="1:12" ht="15" customHeight="1">
      <c r="A105" s="24"/>
      <c r="B105" s="15"/>
      <c r="C105" s="16" t="s">
        <v>16</v>
      </c>
      <c r="D105" s="58">
        <v>4918454</v>
      </c>
      <c r="E105" s="58">
        <v>3975658</v>
      </c>
      <c r="F105" s="58">
        <v>3925991</v>
      </c>
      <c r="G105" s="69">
        <f t="shared" si="6"/>
        <v>98.75072252190706</v>
      </c>
      <c r="H105" s="76">
        <f t="shared" si="5"/>
        <v>4.521764855549034</v>
      </c>
      <c r="I105" s="55"/>
      <c r="K105" s="9"/>
      <c r="L105" s="9"/>
    </row>
    <row r="106" spans="1:11" ht="15" customHeight="1">
      <c r="A106" s="24"/>
      <c r="B106" s="15"/>
      <c r="C106" s="16" t="s">
        <v>208</v>
      </c>
      <c r="D106" s="58">
        <v>3895741</v>
      </c>
      <c r="E106" s="58">
        <v>3438677</v>
      </c>
      <c r="F106" s="58">
        <v>3410897</v>
      </c>
      <c r="G106" s="69">
        <f t="shared" si="6"/>
        <v>99.19213115974544</v>
      </c>
      <c r="H106" s="76">
        <f t="shared" si="5"/>
        <v>3.9285047216098135</v>
      </c>
      <c r="I106" s="55"/>
      <c r="K106" s="79"/>
    </row>
    <row r="107" spans="1:11" ht="15" customHeight="1">
      <c r="A107" s="24"/>
      <c r="B107" s="15"/>
      <c r="C107" s="16" t="s">
        <v>67</v>
      </c>
      <c r="D107" s="58">
        <v>40000</v>
      </c>
      <c r="E107" s="58">
        <v>0</v>
      </c>
      <c r="F107" s="58">
        <v>0</v>
      </c>
      <c r="G107" s="69">
        <v>0</v>
      </c>
      <c r="H107" s="76">
        <f t="shared" si="5"/>
        <v>0</v>
      </c>
      <c r="I107" s="55"/>
      <c r="K107" s="79"/>
    </row>
    <row r="108" spans="1:11" ht="15" customHeight="1">
      <c r="A108" s="24"/>
      <c r="B108" s="15"/>
      <c r="C108" s="16" t="s">
        <v>233</v>
      </c>
      <c r="D108" s="58">
        <v>6550</v>
      </c>
      <c r="E108" s="58">
        <v>10300</v>
      </c>
      <c r="F108" s="58">
        <v>9241</v>
      </c>
      <c r="G108" s="69"/>
      <c r="H108" s="76">
        <f t="shared" si="5"/>
        <v>0.010643332862996534</v>
      </c>
      <c r="I108" s="55"/>
      <c r="K108" s="79"/>
    </row>
    <row r="109" spans="1:11" ht="15" customHeight="1">
      <c r="A109" s="24"/>
      <c r="B109" s="15" t="s">
        <v>85</v>
      </c>
      <c r="C109" s="16" t="s">
        <v>86</v>
      </c>
      <c r="D109" s="58">
        <f>D110</f>
        <v>1671571</v>
      </c>
      <c r="E109" s="58">
        <f>E110</f>
        <v>1614788</v>
      </c>
      <c r="F109" s="58">
        <f>F110</f>
        <v>1521947</v>
      </c>
      <c r="G109" s="69">
        <f t="shared" si="6"/>
        <v>94.25057654627109</v>
      </c>
      <c r="H109" s="76">
        <f t="shared" si="5"/>
        <v>1.7529042875055714</v>
      </c>
      <c r="I109" s="55"/>
      <c r="K109" s="79"/>
    </row>
    <row r="110" spans="1:11" ht="15" customHeight="1">
      <c r="A110" s="24"/>
      <c r="B110" s="15"/>
      <c r="C110" s="16" t="s">
        <v>16</v>
      </c>
      <c r="D110" s="58">
        <v>1671571</v>
      </c>
      <c r="E110" s="58">
        <v>1614788</v>
      </c>
      <c r="F110" s="58">
        <v>1521947</v>
      </c>
      <c r="G110" s="69">
        <f t="shared" si="6"/>
        <v>94.25057654627109</v>
      </c>
      <c r="H110" s="76">
        <f t="shared" si="5"/>
        <v>1.7529042875055714</v>
      </c>
      <c r="I110" s="55"/>
      <c r="K110" s="79"/>
    </row>
    <row r="111" spans="1:11" ht="15" customHeight="1">
      <c r="A111" s="24"/>
      <c r="B111" s="15"/>
      <c r="C111" s="16" t="s">
        <v>209</v>
      </c>
      <c r="D111" s="58">
        <v>1193804</v>
      </c>
      <c r="E111" s="58">
        <v>1161696</v>
      </c>
      <c r="F111" s="58">
        <v>1122654</v>
      </c>
      <c r="G111" s="69">
        <f t="shared" si="6"/>
        <v>96.63922403107182</v>
      </c>
      <c r="H111" s="76">
        <f t="shared" si="5"/>
        <v>1.2930180945757506</v>
      </c>
      <c r="I111" s="55"/>
      <c r="K111" s="79"/>
    </row>
    <row r="112" spans="1:11" ht="15" customHeight="1">
      <c r="A112" s="24"/>
      <c r="B112" s="15"/>
      <c r="C112" s="16" t="s">
        <v>87</v>
      </c>
      <c r="D112" s="58">
        <v>272532</v>
      </c>
      <c r="E112" s="58">
        <v>186477</v>
      </c>
      <c r="F112" s="58">
        <v>139625</v>
      </c>
      <c r="G112" s="69">
        <f t="shared" si="6"/>
        <v>74.8751856797353</v>
      </c>
      <c r="H112" s="76">
        <f t="shared" si="5"/>
        <v>0.16081326165954887</v>
      </c>
      <c r="I112" s="55"/>
      <c r="K112" s="79"/>
    </row>
    <row r="113" spans="1:11" ht="15" customHeight="1">
      <c r="A113" s="24"/>
      <c r="B113" s="15"/>
      <c r="C113" s="16" t="s">
        <v>233</v>
      </c>
      <c r="D113" s="58">
        <v>19000</v>
      </c>
      <c r="E113" s="58">
        <v>19000</v>
      </c>
      <c r="F113" s="58">
        <v>18862</v>
      </c>
      <c r="G113" s="69">
        <f t="shared" si="6"/>
        <v>99.27368421052631</v>
      </c>
      <c r="H113" s="76">
        <f t="shared" si="5"/>
        <v>0.021724331182971606</v>
      </c>
      <c r="I113" s="55"/>
      <c r="K113" s="79"/>
    </row>
    <row r="114" spans="1:11" ht="15" customHeight="1">
      <c r="A114" s="24"/>
      <c r="B114" s="15" t="s">
        <v>88</v>
      </c>
      <c r="C114" s="16" t="s">
        <v>89</v>
      </c>
      <c r="D114" s="58">
        <f>D115</f>
        <v>33210</v>
      </c>
      <c r="E114" s="58">
        <f>E115</f>
        <v>37256</v>
      </c>
      <c r="F114" s="58">
        <f>F115</f>
        <v>27843</v>
      </c>
      <c r="G114" s="69">
        <f t="shared" si="6"/>
        <v>74.73427098990767</v>
      </c>
      <c r="H114" s="76">
        <f t="shared" si="5"/>
        <v>0.03206820873329862</v>
      </c>
      <c r="I114" s="55"/>
      <c r="K114" s="79"/>
    </row>
    <row r="115" spans="1:11" ht="15" customHeight="1">
      <c r="A115" s="24"/>
      <c r="B115" s="15"/>
      <c r="C115" s="16" t="s">
        <v>90</v>
      </c>
      <c r="D115" s="58">
        <v>33210</v>
      </c>
      <c r="E115" s="58">
        <v>37256</v>
      </c>
      <c r="F115" s="58">
        <v>27843</v>
      </c>
      <c r="G115" s="69">
        <f t="shared" si="6"/>
        <v>74.73427098990767</v>
      </c>
      <c r="H115" s="76">
        <f t="shared" si="5"/>
        <v>0.03206820873329862</v>
      </c>
      <c r="I115" s="55"/>
      <c r="K115" s="79"/>
    </row>
    <row r="116" spans="1:11" ht="15" customHeight="1">
      <c r="A116" s="24"/>
      <c r="B116" s="15" t="s">
        <v>91</v>
      </c>
      <c r="C116" s="16" t="s">
        <v>92</v>
      </c>
      <c r="D116" s="58">
        <f>D117</f>
        <v>2214299</v>
      </c>
      <c r="E116" s="58">
        <f>E117+E119</f>
        <v>2461950</v>
      </c>
      <c r="F116" s="58">
        <f>F117+F119</f>
        <v>2414993</v>
      </c>
      <c r="G116" s="69">
        <f t="shared" si="6"/>
        <v>98.09269075326469</v>
      </c>
      <c r="H116" s="76">
        <f t="shared" si="5"/>
        <v>2.7814710919604577</v>
      </c>
      <c r="I116" s="55"/>
      <c r="K116" s="79"/>
    </row>
    <row r="117" spans="1:11" ht="15" customHeight="1">
      <c r="A117" s="24"/>
      <c r="B117" s="15"/>
      <c r="C117" s="16" t="s">
        <v>16</v>
      </c>
      <c r="D117" s="58">
        <v>2214299</v>
      </c>
      <c r="E117" s="58">
        <v>2358950</v>
      </c>
      <c r="F117" s="58">
        <v>2313770</v>
      </c>
      <c r="G117" s="69">
        <f t="shared" si="6"/>
        <v>98.0847410924352</v>
      </c>
      <c r="H117" s="76">
        <f t="shared" si="5"/>
        <v>2.664887379982198</v>
      </c>
      <c r="I117" s="55"/>
      <c r="K117" s="79"/>
    </row>
    <row r="118" spans="1:11" ht="15" customHeight="1">
      <c r="A118" s="24"/>
      <c r="B118" s="15"/>
      <c r="C118" s="16" t="s">
        <v>208</v>
      </c>
      <c r="D118" s="58">
        <v>1905742</v>
      </c>
      <c r="E118" s="58">
        <v>1937255</v>
      </c>
      <c r="F118" s="58">
        <v>1914286</v>
      </c>
      <c r="G118" s="69">
        <f t="shared" si="6"/>
        <v>98.81435329886877</v>
      </c>
      <c r="H118" s="76">
        <f t="shared" si="5"/>
        <v>2.204781202572685</v>
      </c>
      <c r="I118" s="55"/>
      <c r="K118" s="79"/>
    </row>
    <row r="119" spans="1:11" ht="15" customHeight="1">
      <c r="A119" s="24"/>
      <c r="B119" s="15"/>
      <c r="C119" s="16" t="s">
        <v>188</v>
      </c>
      <c r="D119" s="58"/>
      <c r="E119" s="58">
        <v>103000</v>
      </c>
      <c r="F119" s="58">
        <v>101223</v>
      </c>
      <c r="G119" s="69">
        <f t="shared" si="6"/>
        <v>98.27475728155339</v>
      </c>
      <c r="H119" s="76">
        <f t="shared" si="5"/>
        <v>0.11658371197825973</v>
      </c>
      <c r="I119" s="55"/>
      <c r="K119" s="79"/>
    </row>
    <row r="120" spans="1:11" ht="15" customHeight="1">
      <c r="A120" s="24"/>
      <c r="B120" s="15"/>
      <c r="C120" s="16" t="s">
        <v>233</v>
      </c>
      <c r="D120" s="58">
        <v>3250</v>
      </c>
      <c r="E120" s="58">
        <v>4444</v>
      </c>
      <c r="F120" s="58">
        <v>4318</v>
      </c>
      <c r="G120" s="69">
        <f t="shared" si="6"/>
        <v>97.16471647164717</v>
      </c>
      <c r="H120" s="76">
        <f t="shared" si="5"/>
        <v>0.004973261692719298</v>
      </c>
      <c r="I120" s="55"/>
      <c r="K120" s="79"/>
    </row>
    <row r="121" spans="1:11" ht="15" customHeight="1">
      <c r="A121" s="24"/>
      <c r="B121" s="15" t="s">
        <v>95</v>
      </c>
      <c r="C121" s="16" t="s">
        <v>96</v>
      </c>
      <c r="D121" s="58">
        <f>D122</f>
        <v>1356930</v>
      </c>
      <c r="E121" s="58">
        <f>E122</f>
        <v>1325494</v>
      </c>
      <c r="F121" s="58">
        <f>F122</f>
        <v>1283743</v>
      </c>
      <c r="G121" s="69">
        <f t="shared" si="6"/>
        <v>96.85015548919874</v>
      </c>
      <c r="H121" s="76">
        <f t="shared" si="5"/>
        <v>1.4785525440473715</v>
      </c>
      <c r="I121" s="55"/>
      <c r="K121" s="79"/>
    </row>
    <row r="122" spans="1:11" ht="15" customHeight="1">
      <c r="A122" s="24"/>
      <c r="B122" s="15"/>
      <c r="C122" s="16" t="s">
        <v>16</v>
      </c>
      <c r="D122" s="58">
        <v>1356930</v>
      </c>
      <c r="E122" s="58">
        <v>1325494</v>
      </c>
      <c r="F122" s="58">
        <v>1283743</v>
      </c>
      <c r="G122" s="69">
        <f t="shared" si="6"/>
        <v>96.85015548919874</v>
      </c>
      <c r="H122" s="76">
        <f t="shared" si="5"/>
        <v>1.4785525440473715</v>
      </c>
      <c r="I122" s="55"/>
      <c r="K122" s="80"/>
    </row>
    <row r="123" spans="1:11" ht="15" customHeight="1">
      <c r="A123" s="24"/>
      <c r="B123" s="15"/>
      <c r="C123" s="16" t="s">
        <v>208</v>
      </c>
      <c r="D123" s="58">
        <v>1086102</v>
      </c>
      <c r="E123" s="58">
        <v>1094012</v>
      </c>
      <c r="F123" s="58">
        <v>1057491</v>
      </c>
      <c r="G123" s="69">
        <f t="shared" si="6"/>
        <v>96.66173679996197</v>
      </c>
      <c r="H123" s="76">
        <f t="shared" si="5"/>
        <v>1.217966530962349</v>
      </c>
      <c r="I123" s="55"/>
      <c r="K123" s="80"/>
    </row>
    <row r="124" spans="1:11" ht="15" customHeight="1">
      <c r="A124" s="24"/>
      <c r="B124" s="15"/>
      <c r="C124" s="16" t="s">
        <v>233</v>
      </c>
      <c r="D124" s="58">
        <v>30000</v>
      </c>
      <c r="E124" s="58">
        <v>520</v>
      </c>
      <c r="F124" s="58">
        <v>510</v>
      </c>
      <c r="G124" s="69">
        <f t="shared" si="6"/>
        <v>98.07692307692307</v>
      </c>
      <c r="H124" s="76">
        <f t="shared" si="5"/>
        <v>0.0005873931133133029</v>
      </c>
      <c r="I124" s="55"/>
      <c r="K124" s="80"/>
    </row>
    <row r="125" spans="1:11" ht="15" customHeight="1">
      <c r="A125" s="24"/>
      <c r="B125" s="15" t="s">
        <v>97</v>
      </c>
      <c r="C125" s="16" t="s">
        <v>98</v>
      </c>
      <c r="D125" s="58">
        <f>D126</f>
        <v>398424</v>
      </c>
      <c r="E125" s="58">
        <f>E126</f>
        <v>439109</v>
      </c>
      <c r="F125" s="58">
        <f>F126</f>
        <v>404157</v>
      </c>
      <c r="G125" s="69">
        <f t="shared" si="6"/>
        <v>92.04024513275748</v>
      </c>
      <c r="H125" s="76">
        <f t="shared" si="5"/>
        <v>0.4654883107791462</v>
      </c>
      <c r="I125" s="55"/>
      <c r="K125" s="80"/>
    </row>
    <row r="126" spans="1:9" ht="15" customHeight="1">
      <c r="A126" s="24"/>
      <c r="B126" s="15"/>
      <c r="C126" s="16" t="s">
        <v>51</v>
      </c>
      <c r="D126" s="58">
        <v>398424</v>
      </c>
      <c r="E126" s="58">
        <v>439109</v>
      </c>
      <c r="F126" s="58">
        <v>404157</v>
      </c>
      <c r="G126" s="69">
        <f t="shared" si="6"/>
        <v>92.04024513275748</v>
      </c>
      <c r="H126" s="76">
        <f t="shared" si="5"/>
        <v>0.4654883107791462</v>
      </c>
      <c r="I126" s="55"/>
    </row>
    <row r="127" spans="1:9" ht="15" customHeight="1">
      <c r="A127" s="24"/>
      <c r="B127" s="15"/>
      <c r="C127" s="16" t="s">
        <v>212</v>
      </c>
      <c r="D127" s="58">
        <v>285302</v>
      </c>
      <c r="E127" s="58">
        <v>306191</v>
      </c>
      <c r="F127" s="58">
        <v>293796</v>
      </c>
      <c r="G127" s="69">
        <f t="shared" si="6"/>
        <v>95.95187317719986</v>
      </c>
      <c r="H127" s="76">
        <f t="shared" si="5"/>
        <v>0.3383798963117552</v>
      </c>
      <c r="I127" s="55"/>
    </row>
    <row r="128" spans="1:9" ht="15" customHeight="1">
      <c r="A128" s="24"/>
      <c r="B128" s="15"/>
      <c r="C128" s="16" t="s">
        <v>233</v>
      </c>
      <c r="D128" s="58">
        <v>3600</v>
      </c>
      <c r="E128" s="58">
        <v>6113</v>
      </c>
      <c r="F128" s="58">
        <v>5847</v>
      </c>
      <c r="G128" s="69">
        <f t="shared" si="6"/>
        <v>95.64861769998365</v>
      </c>
      <c r="H128" s="76">
        <f t="shared" si="5"/>
        <v>0.0067342892814566315</v>
      </c>
      <c r="I128" s="55"/>
    </row>
    <row r="129" spans="1:9" ht="15" customHeight="1">
      <c r="A129" s="24"/>
      <c r="B129" s="15" t="s">
        <v>100</v>
      </c>
      <c r="C129" s="16" t="s">
        <v>101</v>
      </c>
      <c r="D129" s="58">
        <f>D130</f>
        <v>58246</v>
      </c>
      <c r="E129" s="58">
        <f>E130</f>
        <v>51448</v>
      </c>
      <c r="F129" s="58">
        <f>F130</f>
        <v>43157</v>
      </c>
      <c r="G129" s="69">
        <f t="shared" si="6"/>
        <v>83.88469911366818</v>
      </c>
      <c r="H129" s="76">
        <f t="shared" si="5"/>
        <v>0.049706126649533756</v>
      </c>
      <c r="I129" s="55"/>
    </row>
    <row r="130" spans="1:9" ht="15" customHeight="1">
      <c r="A130" s="24"/>
      <c r="B130" s="15"/>
      <c r="C130" s="16" t="s">
        <v>58</v>
      </c>
      <c r="D130" s="58">
        <v>58246</v>
      </c>
      <c r="E130" s="58">
        <v>51448</v>
      </c>
      <c r="F130" s="58">
        <v>43157</v>
      </c>
      <c r="G130" s="69">
        <f t="shared" si="6"/>
        <v>83.88469911366818</v>
      </c>
      <c r="H130" s="76">
        <f t="shared" si="5"/>
        <v>0.049706126649533756</v>
      </c>
      <c r="I130" s="55"/>
    </row>
    <row r="131" spans="1:9" ht="15" customHeight="1">
      <c r="A131" s="24"/>
      <c r="B131" s="15" t="s">
        <v>102</v>
      </c>
      <c r="C131" s="16" t="s">
        <v>11</v>
      </c>
      <c r="D131" s="58">
        <f>D132</f>
        <v>396324</v>
      </c>
      <c r="E131" s="58">
        <f>E132</f>
        <v>408806</v>
      </c>
      <c r="F131" s="58">
        <f>F132</f>
        <v>398142</v>
      </c>
      <c r="G131" s="69">
        <f t="shared" si="6"/>
        <v>97.39142771877125</v>
      </c>
      <c r="H131" s="76">
        <f aca="true" t="shared" si="8" ref="H131:H206">(F131/86824307)*100</f>
        <v>0.45856052729565694</v>
      </c>
      <c r="I131" s="55"/>
    </row>
    <row r="132" spans="1:9" ht="15" customHeight="1">
      <c r="A132" s="24"/>
      <c r="B132" s="15"/>
      <c r="C132" s="16" t="s">
        <v>16</v>
      </c>
      <c r="D132" s="58">
        <v>396324</v>
      </c>
      <c r="E132" s="58">
        <v>408806</v>
      </c>
      <c r="F132" s="58">
        <v>398142</v>
      </c>
      <c r="G132" s="69">
        <f t="shared" si="6"/>
        <v>97.39142771877125</v>
      </c>
      <c r="H132" s="76">
        <f t="shared" si="8"/>
        <v>0.45856052729565694</v>
      </c>
      <c r="I132" s="55"/>
    </row>
    <row r="133" spans="1:9" ht="15" customHeight="1">
      <c r="A133" s="24"/>
      <c r="B133" s="15"/>
      <c r="C133" s="16" t="s">
        <v>208</v>
      </c>
      <c r="D133" s="58">
        <v>129828</v>
      </c>
      <c r="E133" s="58">
        <v>132529</v>
      </c>
      <c r="F133" s="58">
        <v>128771</v>
      </c>
      <c r="G133" s="69">
        <f t="shared" si="6"/>
        <v>97.16439420806012</v>
      </c>
      <c r="H133" s="76">
        <f t="shared" si="8"/>
        <v>0.14831215410679868</v>
      </c>
      <c r="I133" s="55"/>
    </row>
    <row r="134" spans="1:9" ht="15" customHeight="1">
      <c r="A134" s="24"/>
      <c r="B134" s="15"/>
      <c r="C134" s="16" t="s">
        <v>233</v>
      </c>
      <c r="D134" s="58">
        <v>13831</v>
      </c>
      <c r="E134" s="58">
        <v>10139</v>
      </c>
      <c r="F134" s="58">
        <v>5524</v>
      </c>
      <c r="G134" s="69">
        <f t="shared" si="6"/>
        <v>54.482690600650955</v>
      </c>
      <c r="H134" s="76">
        <f t="shared" si="8"/>
        <v>0.006362273643024873</v>
      </c>
      <c r="I134" s="55"/>
    </row>
    <row r="135" spans="1:9" s="82" customFormat="1" ht="26.25" customHeight="1">
      <c r="A135" s="24"/>
      <c r="B135" s="15"/>
      <c r="C135" s="81" t="s">
        <v>235</v>
      </c>
      <c r="D135" s="58">
        <v>152119</v>
      </c>
      <c r="E135" s="58">
        <v>161979</v>
      </c>
      <c r="F135" s="58">
        <v>157981</v>
      </c>
      <c r="G135" s="69">
        <f t="shared" si="6"/>
        <v>97.5317788108335</v>
      </c>
      <c r="H135" s="76">
        <f t="shared" si="8"/>
        <v>0.18195480673401748</v>
      </c>
      <c r="I135" s="55"/>
    </row>
    <row r="136" spans="1:9" ht="15" customHeight="1">
      <c r="A136" s="23" t="s">
        <v>103</v>
      </c>
      <c r="B136" s="12"/>
      <c r="C136" s="13" t="s">
        <v>104</v>
      </c>
      <c r="D136" s="59">
        <f>D137+D139+D141</f>
        <v>4892528</v>
      </c>
      <c r="E136" s="59">
        <f>E137+E139+E141</f>
        <v>21337800</v>
      </c>
      <c r="F136" s="59">
        <f>F137+F139+F141</f>
        <v>21325744</v>
      </c>
      <c r="G136" s="65">
        <f t="shared" si="6"/>
        <v>99.94349932982782</v>
      </c>
      <c r="H136" s="67">
        <f t="shared" si="8"/>
        <v>24.561951297808804</v>
      </c>
      <c r="I136" s="55"/>
    </row>
    <row r="137" spans="1:9" ht="15" customHeight="1">
      <c r="A137" s="24"/>
      <c r="B137" s="15" t="s">
        <v>105</v>
      </c>
      <c r="C137" s="16" t="s">
        <v>106</v>
      </c>
      <c r="D137" s="58">
        <f>D138</f>
        <v>300000</v>
      </c>
      <c r="E137" s="58">
        <f>E138</f>
        <v>339700</v>
      </c>
      <c r="F137" s="58">
        <f>F138</f>
        <v>328367</v>
      </c>
      <c r="G137" s="69">
        <f t="shared" si="6"/>
        <v>96.66382101854578</v>
      </c>
      <c r="H137" s="76">
        <f t="shared" si="8"/>
        <v>0.3781970871359791</v>
      </c>
      <c r="I137" s="55"/>
    </row>
    <row r="138" spans="1:9" ht="15" customHeight="1">
      <c r="A138" s="24"/>
      <c r="B138" s="15"/>
      <c r="C138" s="16" t="s">
        <v>107</v>
      </c>
      <c r="D138" s="58">
        <v>300000</v>
      </c>
      <c r="E138" s="58">
        <v>339700</v>
      </c>
      <c r="F138" s="58">
        <v>328367</v>
      </c>
      <c r="G138" s="69">
        <f t="shared" si="6"/>
        <v>96.66382101854578</v>
      </c>
      <c r="H138" s="76">
        <f t="shared" si="8"/>
        <v>0.3781970871359791</v>
      </c>
      <c r="I138" s="55"/>
    </row>
    <row r="139" spans="1:9" ht="30" customHeight="1">
      <c r="A139" s="24"/>
      <c r="B139" s="15" t="s">
        <v>110</v>
      </c>
      <c r="C139" s="16" t="s">
        <v>111</v>
      </c>
      <c r="D139" s="58">
        <v>4549328</v>
      </c>
      <c r="E139" s="58">
        <f>E140</f>
        <v>4634690</v>
      </c>
      <c r="F139" s="58">
        <f>F140</f>
        <v>4634267</v>
      </c>
      <c r="G139" s="69">
        <f t="shared" si="6"/>
        <v>99.99087317598372</v>
      </c>
      <c r="H139" s="76">
        <f t="shared" si="8"/>
        <v>5.337522590304118</v>
      </c>
      <c r="I139" s="55"/>
    </row>
    <row r="140" spans="1:9" ht="15" customHeight="1">
      <c r="A140" s="24"/>
      <c r="B140" s="15"/>
      <c r="C140" s="16" t="s">
        <v>16</v>
      </c>
      <c r="D140" s="58">
        <v>4549328</v>
      </c>
      <c r="E140" s="58">
        <v>4634690</v>
      </c>
      <c r="F140" s="58">
        <v>4634267</v>
      </c>
      <c r="G140" s="69">
        <f aca="true" t="shared" si="9" ref="G140:G212">(F140/E140)*100</f>
        <v>99.99087317598372</v>
      </c>
      <c r="H140" s="76">
        <f t="shared" si="8"/>
        <v>5.337522590304118</v>
      </c>
      <c r="I140" s="55"/>
    </row>
    <row r="141" spans="1:9" ht="15" customHeight="1">
      <c r="A141" s="24"/>
      <c r="B141" s="15">
        <v>85195</v>
      </c>
      <c r="C141" s="16" t="s">
        <v>11</v>
      </c>
      <c r="D141" s="58">
        <f>D142</f>
        <v>43200</v>
      </c>
      <c r="E141" s="58">
        <f>E143</f>
        <v>16363410</v>
      </c>
      <c r="F141" s="58">
        <v>16363110</v>
      </c>
      <c r="G141" s="69">
        <f t="shared" si="9"/>
        <v>99.9981666413052</v>
      </c>
      <c r="H141" s="76">
        <f t="shared" si="8"/>
        <v>18.846231620368705</v>
      </c>
      <c r="I141" s="55"/>
    </row>
    <row r="142" spans="1:9" ht="15" customHeight="1">
      <c r="A142" s="24"/>
      <c r="B142" s="15"/>
      <c r="C142" s="16" t="s">
        <v>213</v>
      </c>
      <c r="D142" s="58">
        <f>D143</f>
        <v>43200</v>
      </c>
      <c r="E142" s="58">
        <v>43200</v>
      </c>
      <c r="F142" s="58">
        <v>43200</v>
      </c>
      <c r="G142" s="69">
        <f t="shared" si="9"/>
        <v>100</v>
      </c>
      <c r="H142" s="76">
        <f t="shared" si="8"/>
        <v>0.04975565195124448</v>
      </c>
      <c r="I142" s="55"/>
    </row>
    <row r="143" spans="1:9" ht="15" customHeight="1">
      <c r="A143" s="24"/>
      <c r="B143" s="15"/>
      <c r="C143" s="16" t="s">
        <v>16</v>
      </c>
      <c r="D143" s="58">
        <v>43200</v>
      </c>
      <c r="E143" s="58">
        <v>16363410</v>
      </c>
      <c r="F143" s="58">
        <v>16363110</v>
      </c>
      <c r="G143" s="69">
        <f t="shared" si="9"/>
        <v>99.9981666413052</v>
      </c>
      <c r="H143" s="76">
        <f t="shared" si="8"/>
        <v>18.846231620368705</v>
      </c>
      <c r="I143" s="55"/>
    </row>
    <row r="144" spans="1:9" ht="15" customHeight="1">
      <c r="A144" s="23" t="s">
        <v>112</v>
      </c>
      <c r="B144" s="12"/>
      <c r="C144" s="13" t="s">
        <v>113</v>
      </c>
      <c r="D144" s="59">
        <f>D145+D150+D156+D161+D166+D169</f>
        <v>14564283</v>
      </c>
      <c r="E144" s="59">
        <f>E145+E150+E156+E161+E166+E169</f>
        <v>15552916</v>
      </c>
      <c r="F144" s="59">
        <f>F145+F150+F156+F161+F166+F169</f>
        <v>15133464</v>
      </c>
      <c r="G144" s="65">
        <f t="shared" si="9"/>
        <v>97.30306522583932</v>
      </c>
      <c r="H144" s="67">
        <f t="shared" si="8"/>
        <v>17.42998536112704</v>
      </c>
      <c r="I144" s="55"/>
    </row>
    <row r="145" spans="1:9" ht="15" customHeight="1">
      <c r="A145" s="24"/>
      <c r="B145" s="15" t="s">
        <v>114</v>
      </c>
      <c r="C145" s="16" t="s">
        <v>115</v>
      </c>
      <c r="D145" s="19">
        <f>D146</f>
        <v>2123599</v>
      </c>
      <c r="E145" s="19">
        <f>E146</f>
        <v>1966628</v>
      </c>
      <c r="F145" s="19">
        <f>F146</f>
        <v>1851484</v>
      </c>
      <c r="G145" s="69">
        <f t="shared" si="9"/>
        <v>94.14510522579766</v>
      </c>
      <c r="H145" s="76">
        <f t="shared" si="8"/>
        <v>2.132448923548563</v>
      </c>
      <c r="I145" s="55"/>
    </row>
    <row r="146" spans="1:9" ht="15" customHeight="1">
      <c r="A146" s="24"/>
      <c r="B146" s="15"/>
      <c r="C146" s="16" t="s">
        <v>16</v>
      </c>
      <c r="D146" s="19">
        <v>2123599</v>
      </c>
      <c r="E146" s="64">
        <v>1966628</v>
      </c>
      <c r="F146" s="64">
        <v>1851484</v>
      </c>
      <c r="G146" s="69">
        <f t="shared" si="9"/>
        <v>94.14510522579766</v>
      </c>
      <c r="H146" s="76">
        <f t="shared" si="8"/>
        <v>2.132448923548563</v>
      </c>
      <c r="I146" s="55"/>
    </row>
    <row r="147" spans="1:9" ht="15" customHeight="1">
      <c r="A147" s="24"/>
      <c r="B147" s="15"/>
      <c r="C147" s="16" t="s">
        <v>208</v>
      </c>
      <c r="D147" s="19">
        <v>1046010</v>
      </c>
      <c r="E147" s="63">
        <v>1044326</v>
      </c>
      <c r="F147" s="63">
        <v>1013764</v>
      </c>
      <c r="G147" s="69">
        <f t="shared" si="9"/>
        <v>97.07351918845265</v>
      </c>
      <c r="H147" s="76">
        <f t="shared" si="8"/>
        <v>1.1676039061273475</v>
      </c>
      <c r="I147" s="55"/>
    </row>
    <row r="148" spans="1:9" ht="15" customHeight="1">
      <c r="A148" s="24"/>
      <c r="B148" s="15"/>
      <c r="C148" s="16" t="s">
        <v>217</v>
      </c>
      <c r="D148" s="19">
        <v>546540</v>
      </c>
      <c r="E148" s="63">
        <v>380000</v>
      </c>
      <c r="F148" s="63">
        <v>308496</v>
      </c>
      <c r="G148" s="69">
        <f t="shared" si="9"/>
        <v>81.18315789473685</v>
      </c>
      <c r="H148" s="76">
        <f t="shared" si="8"/>
        <v>0.35531063898960924</v>
      </c>
      <c r="I148" s="55"/>
    </row>
    <row r="149" spans="1:9" ht="15" customHeight="1">
      <c r="A149" s="24"/>
      <c r="B149" s="15"/>
      <c r="C149" s="16" t="s">
        <v>233</v>
      </c>
      <c r="D149" s="19">
        <v>147699</v>
      </c>
      <c r="E149" s="63">
        <v>145242</v>
      </c>
      <c r="F149" s="63">
        <v>132170</v>
      </c>
      <c r="G149" s="69">
        <f t="shared" si="9"/>
        <v>90.99984852866251</v>
      </c>
      <c r="H149" s="76">
        <f t="shared" si="8"/>
        <v>0.15222695644435147</v>
      </c>
      <c r="I149" s="55"/>
    </row>
    <row r="150" spans="1:9" ht="15" customHeight="1">
      <c r="A150" s="24"/>
      <c r="B150" s="15" t="s">
        <v>117</v>
      </c>
      <c r="C150" s="16" t="s">
        <v>118</v>
      </c>
      <c r="D150" s="19">
        <f>D151+D154</f>
        <v>10056583</v>
      </c>
      <c r="E150" s="63">
        <f>E151+E154</f>
        <v>11041664</v>
      </c>
      <c r="F150" s="63">
        <f>F151+F154</f>
        <v>10838194</v>
      </c>
      <c r="G150" s="69">
        <f t="shared" si="9"/>
        <v>98.15725238514774</v>
      </c>
      <c r="H150" s="76">
        <f t="shared" si="8"/>
        <v>12.482902973242274</v>
      </c>
      <c r="I150" s="55"/>
    </row>
    <row r="151" spans="1:9" ht="15" customHeight="1">
      <c r="A151" s="24"/>
      <c r="B151" s="15"/>
      <c r="C151" s="16" t="s">
        <v>16</v>
      </c>
      <c r="D151" s="19">
        <v>9746583</v>
      </c>
      <c r="E151" s="63">
        <v>10731664</v>
      </c>
      <c r="F151" s="63">
        <v>10535144</v>
      </c>
      <c r="G151" s="69">
        <f t="shared" si="9"/>
        <v>98.16878351763529</v>
      </c>
      <c r="H151" s="76">
        <f t="shared" si="8"/>
        <v>12.133864771301889</v>
      </c>
      <c r="I151" s="55"/>
    </row>
    <row r="152" spans="1:9" ht="15" customHeight="1">
      <c r="A152" s="24"/>
      <c r="B152" s="15"/>
      <c r="C152" s="16" t="s">
        <v>208</v>
      </c>
      <c r="D152" s="19">
        <v>6191240</v>
      </c>
      <c r="E152" s="63">
        <v>6129584</v>
      </c>
      <c r="F152" s="63">
        <v>5933122</v>
      </c>
      <c r="G152" s="69">
        <f t="shared" si="9"/>
        <v>96.79485589886687</v>
      </c>
      <c r="H152" s="76">
        <f t="shared" si="8"/>
        <v>6.833480398524805</v>
      </c>
      <c r="I152" s="55"/>
    </row>
    <row r="153" spans="1:9" ht="15" customHeight="1">
      <c r="A153" s="25"/>
      <c r="B153" s="16"/>
      <c r="C153" s="21" t="s">
        <v>184</v>
      </c>
      <c r="D153" s="19">
        <v>1107812</v>
      </c>
      <c r="E153" s="63">
        <v>1236126</v>
      </c>
      <c r="F153" s="63">
        <v>1236126</v>
      </c>
      <c r="G153" s="69">
        <f t="shared" si="9"/>
        <v>100</v>
      </c>
      <c r="H153" s="76">
        <f t="shared" si="8"/>
        <v>1.4237096070343527</v>
      </c>
      <c r="I153" s="55"/>
    </row>
    <row r="154" spans="1:9" ht="15" customHeight="1">
      <c r="A154" s="25"/>
      <c r="B154" s="16"/>
      <c r="C154" s="16" t="s">
        <v>67</v>
      </c>
      <c r="D154" s="19">
        <v>310000</v>
      </c>
      <c r="E154" s="63">
        <v>310000</v>
      </c>
      <c r="F154" s="63">
        <v>303050</v>
      </c>
      <c r="G154" s="69">
        <f t="shared" si="9"/>
        <v>97.75806451612902</v>
      </c>
      <c r="H154" s="76">
        <f t="shared" si="8"/>
        <v>0.3490382019403852</v>
      </c>
      <c r="I154" s="55"/>
    </row>
    <row r="155" spans="1:9" ht="15" customHeight="1">
      <c r="A155" s="25"/>
      <c r="B155" s="16"/>
      <c r="C155" s="16" t="s">
        <v>233</v>
      </c>
      <c r="D155" s="19">
        <v>15000</v>
      </c>
      <c r="E155" s="63">
        <v>20444</v>
      </c>
      <c r="F155" s="63">
        <v>20441</v>
      </c>
      <c r="G155" s="69">
        <f t="shared" si="9"/>
        <v>99.98532576795147</v>
      </c>
      <c r="H155" s="76">
        <f t="shared" si="8"/>
        <v>0.023542946331837695</v>
      </c>
      <c r="I155" s="55"/>
    </row>
    <row r="156" spans="1:9" ht="15" customHeight="1">
      <c r="A156" s="24"/>
      <c r="B156" s="15" t="s">
        <v>119</v>
      </c>
      <c r="C156" s="16" t="s">
        <v>120</v>
      </c>
      <c r="D156" s="19">
        <f>D157</f>
        <v>1741456</v>
      </c>
      <c r="E156" s="19">
        <f>E157</f>
        <v>1620719</v>
      </c>
      <c r="F156" s="19">
        <f>F157</f>
        <v>1537296</v>
      </c>
      <c r="G156" s="69">
        <f t="shared" si="9"/>
        <v>94.85271660293981</v>
      </c>
      <c r="H156" s="76">
        <f t="shared" si="8"/>
        <v>1.7705825167138967</v>
      </c>
      <c r="I156" s="55"/>
    </row>
    <row r="157" spans="1:9" ht="15" customHeight="1">
      <c r="A157" s="24"/>
      <c r="B157" s="15"/>
      <c r="C157" s="16" t="s">
        <v>16</v>
      </c>
      <c r="D157" s="19">
        <v>1741456</v>
      </c>
      <c r="E157" s="63">
        <v>1620719</v>
      </c>
      <c r="F157" s="63">
        <v>1537296</v>
      </c>
      <c r="G157" s="69">
        <f t="shared" si="9"/>
        <v>94.85271660293981</v>
      </c>
      <c r="H157" s="76">
        <f t="shared" si="8"/>
        <v>1.7705825167138967</v>
      </c>
      <c r="I157" s="55"/>
    </row>
    <row r="158" spans="1:9" ht="15" customHeight="1">
      <c r="A158" s="24"/>
      <c r="B158" s="15"/>
      <c r="C158" s="16" t="s">
        <v>214</v>
      </c>
      <c r="D158" s="19">
        <v>142440</v>
      </c>
      <c r="E158" s="63">
        <v>153740</v>
      </c>
      <c r="F158" s="63">
        <v>148191</v>
      </c>
      <c r="G158" s="69">
        <f t="shared" si="9"/>
        <v>96.39065955509302</v>
      </c>
      <c r="H158" s="76">
        <f t="shared" si="8"/>
        <v>0.17067916246080722</v>
      </c>
      <c r="I158" s="55"/>
    </row>
    <row r="159" spans="1:9" ht="15" customHeight="1">
      <c r="A159" s="24"/>
      <c r="B159" s="15"/>
      <c r="C159" s="16" t="s">
        <v>198</v>
      </c>
      <c r="D159" s="19">
        <v>81000</v>
      </c>
      <c r="E159" s="63">
        <v>100000</v>
      </c>
      <c r="F159" s="63">
        <v>93266</v>
      </c>
      <c r="G159" s="69">
        <f t="shared" si="9"/>
        <v>93.266</v>
      </c>
      <c r="H159" s="76">
        <f t="shared" si="8"/>
        <v>0.10741922765936963</v>
      </c>
      <c r="I159" s="55"/>
    </row>
    <row r="160" spans="1:9" ht="15" customHeight="1">
      <c r="A160" s="24"/>
      <c r="B160" s="15"/>
      <c r="C160" s="16" t="s">
        <v>233</v>
      </c>
      <c r="D160" s="19">
        <v>1518016</v>
      </c>
      <c r="E160" s="63">
        <v>1366979</v>
      </c>
      <c r="F160" s="63">
        <v>1295838</v>
      </c>
      <c r="G160" s="69">
        <f t="shared" si="9"/>
        <v>94.79575033705711</v>
      </c>
      <c r="H160" s="76">
        <f t="shared" si="8"/>
        <v>1.4924829748425172</v>
      </c>
      <c r="I160" s="55"/>
    </row>
    <row r="161" spans="1:9" ht="15" customHeight="1">
      <c r="A161" s="24"/>
      <c r="B161" s="15" t="s">
        <v>122</v>
      </c>
      <c r="C161" s="16" t="s">
        <v>123</v>
      </c>
      <c r="D161" s="19">
        <f>D162</f>
        <v>580970</v>
      </c>
      <c r="E161" s="19">
        <f>E162</f>
        <v>862160</v>
      </c>
      <c r="F161" s="19">
        <f>F162</f>
        <v>844745</v>
      </c>
      <c r="G161" s="69">
        <f t="shared" si="9"/>
        <v>97.98007330425908</v>
      </c>
      <c r="H161" s="76">
        <f t="shared" si="8"/>
        <v>0.9729360696193061</v>
      </c>
      <c r="I161" s="55"/>
    </row>
    <row r="162" spans="1:9" ht="15" customHeight="1">
      <c r="A162" s="24"/>
      <c r="B162" s="15"/>
      <c r="C162" s="16" t="s">
        <v>16</v>
      </c>
      <c r="D162" s="19">
        <v>580970</v>
      </c>
      <c r="E162" s="63">
        <v>862160</v>
      </c>
      <c r="F162" s="63">
        <v>844745</v>
      </c>
      <c r="G162" s="69">
        <f t="shared" si="9"/>
        <v>97.98007330425908</v>
      </c>
      <c r="H162" s="76">
        <f t="shared" si="8"/>
        <v>0.9729360696193061</v>
      </c>
      <c r="I162" s="55"/>
    </row>
    <row r="163" spans="1:9" ht="15" customHeight="1">
      <c r="A163" s="24"/>
      <c r="B163" s="15"/>
      <c r="C163" s="16" t="s">
        <v>238</v>
      </c>
      <c r="D163" s="19">
        <v>488670</v>
      </c>
      <c r="E163" s="63">
        <v>665628</v>
      </c>
      <c r="F163" s="63">
        <v>653367</v>
      </c>
      <c r="G163" s="69">
        <f t="shared" si="9"/>
        <v>98.15798013304729</v>
      </c>
      <c r="H163" s="76">
        <f t="shared" si="8"/>
        <v>0.7525162279728879</v>
      </c>
      <c r="I163" s="55"/>
    </row>
    <row r="164" spans="1:9" ht="15" customHeight="1">
      <c r="A164" s="24"/>
      <c r="B164" s="15"/>
      <c r="C164" s="16" t="s">
        <v>233</v>
      </c>
      <c r="D164" s="19">
        <v>600</v>
      </c>
      <c r="E164" s="63">
        <v>600</v>
      </c>
      <c r="F164" s="63">
        <v>260</v>
      </c>
      <c r="G164" s="69">
        <f t="shared" si="9"/>
        <v>43.333333333333336</v>
      </c>
      <c r="H164" s="76">
        <f t="shared" si="8"/>
        <v>0.000299455312669527</v>
      </c>
      <c r="I164" s="55"/>
    </row>
    <row r="165" spans="1:9" s="82" customFormat="1" ht="28.5" customHeight="1">
      <c r="A165" s="24"/>
      <c r="B165" s="15"/>
      <c r="C165" s="81" t="s">
        <v>235</v>
      </c>
      <c r="D165" s="20">
        <v>0</v>
      </c>
      <c r="E165" s="58">
        <v>235224</v>
      </c>
      <c r="F165" s="58">
        <v>235001</v>
      </c>
      <c r="G165" s="69">
        <f t="shared" si="9"/>
        <v>99.90519674863108</v>
      </c>
      <c r="H165" s="76">
        <f t="shared" si="8"/>
        <v>0.27066268435635193</v>
      </c>
      <c r="I165" s="55"/>
    </row>
    <row r="166" spans="1:9" ht="30.75" customHeight="1">
      <c r="A166" s="24"/>
      <c r="B166" s="15">
        <v>85220</v>
      </c>
      <c r="C166" s="16" t="s">
        <v>192</v>
      </c>
      <c r="D166" s="19">
        <f aca="true" t="shared" si="10" ref="D166:F167">D167</f>
        <v>56500</v>
      </c>
      <c r="E166" s="19">
        <f t="shared" si="10"/>
        <v>56500</v>
      </c>
      <c r="F166" s="19">
        <f t="shared" si="10"/>
        <v>56500</v>
      </c>
      <c r="G166" s="69">
        <f t="shared" si="9"/>
        <v>100</v>
      </c>
      <c r="H166" s="76">
        <f t="shared" si="8"/>
        <v>0.06507394294549336</v>
      </c>
      <c r="I166" s="55"/>
    </row>
    <row r="167" spans="1:9" ht="15" customHeight="1">
      <c r="A167" s="24"/>
      <c r="B167" s="15"/>
      <c r="C167" s="16" t="s">
        <v>16</v>
      </c>
      <c r="D167" s="19">
        <f t="shared" si="10"/>
        <v>56500</v>
      </c>
      <c r="E167" s="63">
        <f t="shared" si="10"/>
        <v>56500</v>
      </c>
      <c r="F167" s="63">
        <f t="shared" si="10"/>
        <v>56500</v>
      </c>
      <c r="G167" s="69">
        <f t="shared" si="9"/>
        <v>100</v>
      </c>
      <c r="H167" s="76">
        <f t="shared" si="8"/>
        <v>0.06507394294549336</v>
      </c>
      <c r="I167" s="55"/>
    </row>
    <row r="168" spans="1:9" ht="15" customHeight="1">
      <c r="A168" s="24"/>
      <c r="B168" s="15"/>
      <c r="C168" s="16" t="s">
        <v>194</v>
      </c>
      <c r="D168" s="19">
        <v>56500</v>
      </c>
      <c r="E168" s="63">
        <v>56500</v>
      </c>
      <c r="F168" s="63">
        <v>56500</v>
      </c>
      <c r="G168" s="69">
        <f t="shared" si="9"/>
        <v>100</v>
      </c>
      <c r="H168" s="76">
        <f t="shared" si="8"/>
        <v>0.06507394294549336</v>
      </c>
      <c r="I168" s="55"/>
    </row>
    <row r="169" spans="1:11" ht="15" customHeight="1">
      <c r="A169" s="24"/>
      <c r="B169" s="15" t="s">
        <v>124</v>
      </c>
      <c r="C169" s="16" t="s">
        <v>11</v>
      </c>
      <c r="D169" s="19">
        <f>D170</f>
        <v>5175</v>
      </c>
      <c r="E169" s="19">
        <f>E170</f>
        <v>5245</v>
      </c>
      <c r="F169" s="19">
        <f>F170</f>
        <v>5245</v>
      </c>
      <c r="G169" s="69">
        <f t="shared" si="9"/>
        <v>100</v>
      </c>
      <c r="H169" s="76">
        <f t="shared" si="8"/>
        <v>0.00604093505750642</v>
      </c>
      <c r="I169" s="55"/>
      <c r="K169" s="60"/>
    </row>
    <row r="170" spans="1:9" ht="15" customHeight="1">
      <c r="A170" s="24"/>
      <c r="B170" s="15"/>
      <c r="C170" s="16" t="s">
        <v>16</v>
      </c>
      <c r="D170" s="19">
        <v>5175</v>
      </c>
      <c r="E170" s="63">
        <v>5245</v>
      </c>
      <c r="F170" s="63">
        <v>5245</v>
      </c>
      <c r="G170" s="69">
        <f t="shared" si="9"/>
        <v>100</v>
      </c>
      <c r="H170" s="76">
        <f t="shared" si="8"/>
        <v>0.00604093505750642</v>
      </c>
      <c r="I170" s="55"/>
    </row>
    <row r="171" spans="1:9" ht="30" customHeight="1">
      <c r="A171" s="23" t="s">
        <v>125</v>
      </c>
      <c r="B171" s="12"/>
      <c r="C171" s="13" t="s">
        <v>126</v>
      </c>
      <c r="D171" s="18">
        <f>D172+D175</f>
        <v>3753155</v>
      </c>
      <c r="E171" s="18">
        <f>E172+E175</f>
        <v>3982925</v>
      </c>
      <c r="F171" s="18">
        <f>F172+F175</f>
        <v>3970348</v>
      </c>
      <c r="G171" s="65">
        <f t="shared" si="9"/>
        <v>99.68422704419491</v>
      </c>
      <c r="H171" s="67">
        <f t="shared" si="8"/>
        <v>4.572853083641657</v>
      </c>
      <c r="I171" s="55"/>
    </row>
    <row r="172" spans="1:9" ht="15" customHeight="1">
      <c r="A172" s="24"/>
      <c r="B172" s="15" t="s">
        <v>127</v>
      </c>
      <c r="C172" s="16" t="s">
        <v>128</v>
      </c>
      <c r="D172" s="20">
        <f>D173</f>
        <v>24700</v>
      </c>
      <c r="E172" s="20">
        <f>E173</f>
        <v>24700</v>
      </c>
      <c r="F172" s="20">
        <f>F173</f>
        <v>15750</v>
      </c>
      <c r="G172" s="69">
        <f t="shared" si="9"/>
        <v>63.76518218623482</v>
      </c>
      <c r="H172" s="76">
        <f t="shared" si="8"/>
        <v>0.018140081440557884</v>
      </c>
      <c r="I172" s="55"/>
    </row>
    <row r="173" spans="1:9" ht="15" customHeight="1">
      <c r="A173" s="24"/>
      <c r="B173" s="15"/>
      <c r="C173" s="16" t="s">
        <v>58</v>
      </c>
      <c r="D173" s="20">
        <f>D174</f>
        <v>24700</v>
      </c>
      <c r="E173" s="58">
        <v>24700</v>
      </c>
      <c r="F173" s="58">
        <f>F174</f>
        <v>15750</v>
      </c>
      <c r="G173" s="69">
        <f t="shared" si="9"/>
        <v>63.76518218623482</v>
      </c>
      <c r="H173" s="76">
        <f t="shared" si="8"/>
        <v>0.018140081440557884</v>
      </c>
      <c r="I173" s="55"/>
    </row>
    <row r="174" spans="1:9" ht="15" customHeight="1">
      <c r="A174" s="24"/>
      <c r="B174" s="15"/>
      <c r="C174" s="16" t="s">
        <v>202</v>
      </c>
      <c r="D174" s="20">
        <v>24700</v>
      </c>
      <c r="E174" s="58">
        <v>24700</v>
      </c>
      <c r="F174" s="58">
        <v>15750</v>
      </c>
      <c r="G174" s="69">
        <f t="shared" si="9"/>
        <v>63.76518218623482</v>
      </c>
      <c r="H174" s="76">
        <f t="shared" si="8"/>
        <v>0.018140081440557884</v>
      </c>
      <c r="I174" s="55"/>
    </row>
    <row r="175" spans="1:11" ht="15" customHeight="1">
      <c r="A175" s="24"/>
      <c r="B175" s="15" t="s">
        <v>129</v>
      </c>
      <c r="C175" s="16" t="s">
        <v>130</v>
      </c>
      <c r="D175" s="19">
        <f>D176</f>
        <v>3728455</v>
      </c>
      <c r="E175" s="19">
        <f>E176</f>
        <v>3958225</v>
      </c>
      <c r="F175" s="19">
        <f>F176</f>
        <v>3954598</v>
      </c>
      <c r="G175" s="69">
        <f t="shared" si="9"/>
        <v>99.90836801849314</v>
      </c>
      <c r="H175" s="76">
        <f t="shared" si="8"/>
        <v>4.5547130022011</v>
      </c>
      <c r="I175" s="55"/>
      <c r="K175" s="9"/>
    </row>
    <row r="176" spans="1:11" ht="15" customHeight="1">
      <c r="A176" s="24"/>
      <c r="B176" s="15"/>
      <c r="C176" s="16" t="s">
        <v>16</v>
      </c>
      <c r="D176" s="19">
        <v>3728455</v>
      </c>
      <c r="E176" s="63">
        <v>3958225</v>
      </c>
      <c r="F176" s="63">
        <v>3954598</v>
      </c>
      <c r="G176" s="69">
        <f t="shared" si="9"/>
        <v>99.90836801849314</v>
      </c>
      <c r="H176" s="76">
        <f t="shared" si="8"/>
        <v>4.5547130022011</v>
      </c>
      <c r="I176" s="55"/>
      <c r="K176" s="9"/>
    </row>
    <row r="177" spans="1:11" ht="15" customHeight="1">
      <c r="A177" s="24"/>
      <c r="B177" s="15"/>
      <c r="C177" s="16" t="s">
        <v>209</v>
      </c>
      <c r="D177" s="19">
        <v>3228515</v>
      </c>
      <c r="E177" s="63">
        <v>3402207</v>
      </c>
      <c r="F177" s="63">
        <v>3400724</v>
      </c>
      <c r="G177" s="69">
        <f>(F177/E177)*100</f>
        <v>99.95641064755907</v>
      </c>
      <c r="H177" s="76">
        <f t="shared" si="8"/>
        <v>3.9167879566260173</v>
      </c>
      <c r="I177" s="55"/>
      <c r="K177" s="9"/>
    </row>
    <row r="178" spans="1:11" ht="15" customHeight="1">
      <c r="A178" s="24"/>
      <c r="B178" s="15"/>
      <c r="C178" s="16" t="s">
        <v>233</v>
      </c>
      <c r="D178" s="19">
        <v>3000</v>
      </c>
      <c r="E178" s="63">
        <v>2441</v>
      </c>
      <c r="F178" s="63">
        <v>2441</v>
      </c>
      <c r="G178" s="69">
        <f>(F178/E178)*100</f>
        <v>100</v>
      </c>
      <c r="H178" s="76">
        <f t="shared" si="8"/>
        <v>0.002811424685485828</v>
      </c>
      <c r="I178" s="55"/>
      <c r="K178" s="9"/>
    </row>
    <row r="179" spans="1:11" ht="27" customHeight="1">
      <c r="A179" s="24"/>
      <c r="B179" s="15"/>
      <c r="C179" s="81" t="s">
        <v>235</v>
      </c>
      <c r="D179" s="20">
        <v>0</v>
      </c>
      <c r="E179" s="58">
        <v>240163</v>
      </c>
      <c r="F179" s="58">
        <v>236540</v>
      </c>
      <c r="G179" s="69">
        <f>(F179/E179)*100</f>
        <v>98.4914412294983</v>
      </c>
      <c r="H179" s="76">
        <f t="shared" si="8"/>
        <v>0.27243522945711507</v>
      </c>
      <c r="I179" s="55"/>
      <c r="K179" s="9"/>
    </row>
    <row r="180" spans="1:11" ht="15" customHeight="1">
      <c r="A180" s="23" t="s">
        <v>131</v>
      </c>
      <c r="B180" s="12"/>
      <c r="C180" s="13" t="s">
        <v>132</v>
      </c>
      <c r="D180" s="18">
        <f>D181+D186+D190+D194+D200+D203+D207+D212+D216+D218</f>
        <v>8197963</v>
      </c>
      <c r="E180" s="18">
        <f>E181+E186+E190+E194+E200+E203+E207+E212+E216+E218</f>
        <v>9211309</v>
      </c>
      <c r="F180" s="18">
        <f>F181+F186+F190+F194+F200+F203+F207+F212+F216+F218</f>
        <v>8857595</v>
      </c>
      <c r="G180" s="65">
        <f t="shared" si="9"/>
        <v>96.16000288341212</v>
      </c>
      <c r="H180" s="67">
        <f t="shared" si="8"/>
        <v>10.201745693173226</v>
      </c>
      <c r="I180" s="55"/>
      <c r="K180" s="9"/>
    </row>
    <row r="181" spans="1:11" ht="15" customHeight="1">
      <c r="A181" s="24"/>
      <c r="B181" s="15" t="s">
        <v>133</v>
      </c>
      <c r="C181" s="16" t="s">
        <v>134</v>
      </c>
      <c r="D181" s="19">
        <f>D182+D184</f>
        <v>671085</v>
      </c>
      <c r="E181" s="19">
        <f>E182+E184</f>
        <v>457805</v>
      </c>
      <c r="F181" s="19">
        <f>F182+F184</f>
        <v>431319</v>
      </c>
      <c r="G181" s="69">
        <f t="shared" si="9"/>
        <v>94.21456733762192</v>
      </c>
      <c r="H181" s="76">
        <f t="shared" si="8"/>
        <v>0.4967721769434912</v>
      </c>
      <c r="I181" s="55"/>
      <c r="K181" s="9"/>
    </row>
    <row r="182" spans="1:11" ht="15" customHeight="1">
      <c r="A182" s="24"/>
      <c r="B182" s="15"/>
      <c r="C182" s="16" t="s">
        <v>16</v>
      </c>
      <c r="D182" s="19">
        <v>654085</v>
      </c>
      <c r="E182" s="63">
        <v>457805</v>
      </c>
      <c r="F182" s="63">
        <v>431319</v>
      </c>
      <c r="G182" s="69">
        <f t="shared" si="9"/>
        <v>94.21456733762192</v>
      </c>
      <c r="H182" s="76">
        <f t="shared" si="8"/>
        <v>0.4967721769434912</v>
      </c>
      <c r="I182" s="55"/>
      <c r="K182" s="9"/>
    </row>
    <row r="183" spans="1:11" ht="15" customHeight="1">
      <c r="A183" s="24"/>
      <c r="B183" s="15"/>
      <c r="C183" s="16" t="s">
        <v>208</v>
      </c>
      <c r="D183" s="19">
        <v>230685</v>
      </c>
      <c r="E183" s="63">
        <v>204222</v>
      </c>
      <c r="F183" s="63">
        <v>202200</v>
      </c>
      <c r="G183" s="69">
        <f t="shared" si="9"/>
        <v>99.00990099009901</v>
      </c>
      <c r="H183" s="76">
        <f t="shared" si="8"/>
        <v>0.23288409316068598</v>
      </c>
      <c r="I183" s="55"/>
      <c r="K183" s="9"/>
    </row>
    <row r="184" spans="1:11" ht="15" customHeight="1">
      <c r="A184" s="24"/>
      <c r="B184" s="15"/>
      <c r="C184" s="16" t="s">
        <v>67</v>
      </c>
      <c r="D184" s="19">
        <v>17000</v>
      </c>
      <c r="E184" s="63">
        <v>0</v>
      </c>
      <c r="F184" s="63">
        <v>0</v>
      </c>
      <c r="G184" s="69">
        <v>0</v>
      </c>
      <c r="H184" s="76">
        <f t="shared" si="8"/>
        <v>0</v>
      </c>
      <c r="I184" s="55"/>
      <c r="K184" s="9"/>
    </row>
    <row r="185" spans="1:11" ht="15" customHeight="1">
      <c r="A185" s="24"/>
      <c r="B185" s="15"/>
      <c r="C185" s="16" t="s">
        <v>233</v>
      </c>
      <c r="D185" s="19">
        <v>1200</v>
      </c>
      <c r="E185" s="63">
        <v>1000</v>
      </c>
      <c r="F185" s="63">
        <v>999</v>
      </c>
      <c r="G185" s="69">
        <f t="shared" si="9"/>
        <v>99.9</v>
      </c>
      <c r="H185" s="76">
        <f t="shared" si="8"/>
        <v>0.0011505994513725285</v>
      </c>
      <c r="I185" s="55"/>
      <c r="K185" s="9"/>
    </row>
    <row r="186" spans="1:11" ht="28.5" customHeight="1">
      <c r="A186" s="24"/>
      <c r="B186" s="15" t="s">
        <v>135</v>
      </c>
      <c r="C186" s="16" t="s">
        <v>136</v>
      </c>
      <c r="D186" s="19">
        <f>D187</f>
        <v>1110044</v>
      </c>
      <c r="E186" s="63">
        <f>E187</f>
        <v>1135641</v>
      </c>
      <c r="F186" s="63">
        <f>F187</f>
        <v>1075379</v>
      </c>
      <c r="G186" s="69">
        <f t="shared" si="9"/>
        <v>94.69356953473853</v>
      </c>
      <c r="H186" s="76">
        <f t="shared" si="8"/>
        <v>1.2385690564740126</v>
      </c>
      <c r="I186" s="55"/>
      <c r="K186" s="9"/>
    </row>
    <row r="187" spans="1:11" ht="15" customHeight="1">
      <c r="A187" s="24"/>
      <c r="B187" s="15"/>
      <c r="C187" s="16" t="s">
        <v>16</v>
      </c>
      <c r="D187" s="19">
        <v>1110044</v>
      </c>
      <c r="E187" s="63">
        <v>1135641</v>
      </c>
      <c r="F187" s="63">
        <v>1075379</v>
      </c>
      <c r="G187" s="69">
        <f t="shared" si="9"/>
        <v>94.69356953473853</v>
      </c>
      <c r="H187" s="76">
        <f t="shared" si="8"/>
        <v>1.2385690564740126</v>
      </c>
      <c r="I187" s="55"/>
      <c r="K187" s="9"/>
    </row>
    <row r="188" spans="1:11" ht="15" customHeight="1">
      <c r="A188" s="24"/>
      <c r="B188" s="15"/>
      <c r="C188" s="16" t="s">
        <v>209</v>
      </c>
      <c r="D188" s="19">
        <v>982961</v>
      </c>
      <c r="E188" s="63">
        <v>1003416</v>
      </c>
      <c r="F188" s="63">
        <v>948817</v>
      </c>
      <c r="G188" s="69">
        <f t="shared" si="9"/>
        <v>94.55868752341999</v>
      </c>
      <c r="H188" s="76">
        <f t="shared" si="8"/>
        <v>1.092801120773702</v>
      </c>
      <c r="I188" s="55"/>
      <c r="K188" s="9"/>
    </row>
    <row r="189" spans="1:11" ht="15" customHeight="1">
      <c r="A189" s="24"/>
      <c r="B189" s="15"/>
      <c r="C189" s="16" t="s">
        <v>233</v>
      </c>
      <c r="D189" s="19">
        <v>106</v>
      </c>
      <c r="E189" s="63">
        <v>106</v>
      </c>
      <c r="F189" s="63">
        <v>105</v>
      </c>
      <c r="G189" s="69">
        <f t="shared" si="9"/>
        <v>99.05660377358491</v>
      </c>
      <c r="H189" s="76">
        <f t="shared" si="8"/>
        <v>0.0001209338762703859</v>
      </c>
      <c r="I189" s="55"/>
      <c r="K189" s="9"/>
    </row>
    <row r="190" spans="1:11" ht="15" customHeight="1">
      <c r="A190" s="24"/>
      <c r="B190" s="15" t="s">
        <v>137</v>
      </c>
      <c r="C190" s="16" t="s">
        <v>138</v>
      </c>
      <c r="D190" s="19">
        <f>D191</f>
        <v>422847</v>
      </c>
      <c r="E190" s="19">
        <f>E191</f>
        <v>459098</v>
      </c>
      <c r="F190" s="19">
        <f>F191</f>
        <v>449080</v>
      </c>
      <c r="G190" s="69">
        <f t="shared" si="9"/>
        <v>97.81789508993722</v>
      </c>
      <c r="H190" s="76">
        <f t="shared" si="8"/>
        <v>0.5172284300524276</v>
      </c>
      <c r="I190" s="55"/>
      <c r="K190" s="9"/>
    </row>
    <row r="191" spans="1:11" ht="15" customHeight="1">
      <c r="A191" s="24"/>
      <c r="B191" s="15"/>
      <c r="C191" s="16" t="s">
        <v>16</v>
      </c>
      <c r="D191" s="19">
        <v>422847</v>
      </c>
      <c r="E191" s="63">
        <v>459098</v>
      </c>
      <c r="F191" s="63">
        <v>449080</v>
      </c>
      <c r="G191" s="69">
        <f t="shared" si="9"/>
        <v>97.81789508993722</v>
      </c>
      <c r="H191" s="76">
        <f t="shared" si="8"/>
        <v>0.5172284300524276</v>
      </c>
      <c r="I191" s="55"/>
      <c r="K191" s="9"/>
    </row>
    <row r="192" spans="1:11" ht="15" customHeight="1">
      <c r="A192" s="24"/>
      <c r="B192" s="15"/>
      <c r="C192" s="16" t="s">
        <v>208</v>
      </c>
      <c r="D192" s="19">
        <v>280795</v>
      </c>
      <c r="E192" s="63">
        <v>279325</v>
      </c>
      <c r="F192" s="63">
        <v>275014</v>
      </c>
      <c r="G192" s="69">
        <f t="shared" si="9"/>
        <v>98.45663653450282</v>
      </c>
      <c r="H192" s="76">
        <f t="shared" si="8"/>
        <v>0.3167477052249896</v>
      </c>
      <c r="I192" s="55"/>
      <c r="K192" s="9"/>
    </row>
    <row r="193" spans="1:11" ht="15" customHeight="1">
      <c r="A193" s="24"/>
      <c r="B193" s="15"/>
      <c r="C193" s="16" t="s">
        <v>233</v>
      </c>
      <c r="D193" s="19">
        <v>500</v>
      </c>
      <c r="E193" s="63">
        <v>500</v>
      </c>
      <c r="F193" s="63">
        <v>280</v>
      </c>
      <c r="G193" s="69">
        <f t="shared" si="9"/>
        <v>56.00000000000001</v>
      </c>
      <c r="H193" s="76">
        <f t="shared" si="8"/>
        <v>0.0003224903367210291</v>
      </c>
      <c r="I193" s="55"/>
      <c r="K193" s="9"/>
    </row>
    <row r="194" spans="1:11" ht="15" customHeight="1">
      <c r="A194" s="24"/>
      <c r="B194" s="15" t="s">
        <v>139</v>
      </c>
      <c r="C194" s="16" t="s">
        <v>140</v>
      </c>
      <c r="D194" s="19">
        <f>D197+D195</f>
        <v>2820867</v>
      </c>
      <c r="E194" s="19">
        <f>E197+E195</f>
        <v>3531061</v>
      </c>
      <c r="F194" s="19">
        <f>F197+F195</f>
        <v>3452076</v>
      </c>
      <c r="G194" s="69">
        <f t="shared" si="9"/>
        <v>97.763136915505</v>
      </c>
      <c r="H194" s="76">
        <f t="shared" si="8"/>
        <v>3.9759326843806537</v>
      </c>
      <c r="I194" s="55"/>
      <c r="K194" s="9"/>
    </row>
    <row r="195" spans="1:11" ht="15" customHeight="1">
      <c r="A195" s="24"/>
      <c r="B195" s="15"/>
      <c r="C195" s="16" t="s">
        <v>148</v>
      </c>
      <c r="D195" s="19">
        <v>2820867</v>
      </c>
      <c r="E195" s="63">
        <v>3496161</v>
      </c>
      <c r="F195" s="63">
        <v>3417267</v>
      </c>
      <c r="G195" s="69">
        <f t="shared" si="9"/>
        <v>97.74341055803781</v>
      </c>
      <c r="H195" s="76">
        <f t="shared" si="8"/>
        <v>3.9358413767702176</v>
      </c>
      <c r="I195" s="55"/>
      <c r="K195" s="9"/>
    </row>
    <row r="196" spans="1:11" ht="15" customHeight="1">
      <c r="A196" s="24"/>
      <c r="B196" s="15"/>
      <c r="C196" s="16" t="s">
        <v>208</v>
      </c>
      <c r="D196" s="19">
        <v>1799697</v>
      </c>
      <c r="E196" s="63">
        <v>1787998</v>
      </c>
      <c r="F196" s="63">
        <v>1728819</v>
      </c>
      <c r="G196" s="69">
        <f t="shared" si="9"/>
        <v>96.69020882573695</v>
      </c>
      <c r="H196" s="76">
        <f t="shared" si="8"/>
        <v>1.9911693622846882</v>
      </c>
      <c r="I196" s="55"/>
      <c r="K196" s="9"/>
    </row>
    <row r="197" spans="1:11" ht="15" customHeight="1">
      <c r="A197" s="24"/>
      <c r="B197" s="15"/>
      <c r="C197" s="16" t="s">
        <v>237</v>
      </c>
      <c r="D197" s="19">
        <v>0</v>
      </c>
      <c r="E197" s="63">
        <v>34900</v>
      </c>
      <c r="F197" s="63">
        <v>34809</v>
      </c>
      <c r="G197" s="69">
        <f t="shared" si="9"/>
        <v>99.73925501432664</v>
      </c>
      <c r="H197" s="76">
        <f t="shared" si="8"/>
        <v>0.040091307610436784</v>
      </c>
      <c r="I197" s="55"/>
      <c r="K197" s="9"/>
    </row>
    <row r="198" spans="1:11" ht="15" customHeight="1">
      <c r="A198" s="24"/>
      <c r="B198" s="15"/>
      <c r="C198" s="16" t="s">
        <v>233</v>
      </c>
      <c r="D198" s="19">
        <v>6000</v>
      </c>
      <c r="E198" s="63">
        <v>6000</v>
      </c>
      <c r="F198" s="63">
        <v>5998</v>
      </c>
      <c r="G198" s="69">
        <f t="shared" si="9"/>
        <v>99.96666666666667</v>
      </c>
      <c r="H198" s="76">
        <f t="shared" si="8"/>
        <v>0.006908203713045473</v>
      </c>
      <c r="I198" s="55"/>
      <c r="K198" s="9"/>
    </row>
    <row r="199" spans="1:11" ht="15" customHeight="1">
      <c r="A199" s="24"/>
      <c r="B199" s="15"/>
      <c r="C199" s="16" t="s">
        <v>199</v>
      </c>
      <c r="D199" s="19">
        <v>126835</v>
      </c>
      <c r="E199" s="63">
        <v>773924</v>
      </c>
      <c r="F199" s="63">
        <v>759917</v>
      </c>
      <c r="G199" s="69">
        <f t="shared" si="9"/>
        <v>98.19013236441822</v>
      </c>
      <c r="H199" s="76">
        <f t="shared" si="8"/>
        <v>0.8752353186072651</v>
      </c>
      <c r="I199" s="55"/>
      <c r="K199" s="9"/>
    </row>
    <row r="200" spans="1:11" ht="15" customHeight="1">
      <c r="A200" s="24"/>
      <c r="B200" s="15" t="s">
        <v>141</v>
      </c>
      <c r="C200" s="16" t="s">
        <v>142</v>
      </c>
      <c r="D200" s="19">
        <f>D201</f>
        <v>34572</v>
      </c>
      <c r="E200" s="19">
        <f>E201</f>
        <v>63341</v>
      </c>
      <c r="F200" s="19">
        <f>F201</f>
        <v>49781</v>
      </c>
      <c r="G200" s="69">
        <f t="shared" si="9"/>
        <v>78.59206517105825</v>
      </c>
      <c r="H200" s="76">
        <f t="shared" si="8"/>
        <v>0.05733532661539124</v>
      </c>
      <c r="I200" s="55"/>
      <c r="K200" s="9"/>
    </row>
    <row r="201" spans="1:11" ht="15" customHeight="1">
      <c r="A201" s="24"/>
      <c r="B201" s="15"/>
      <c r="C201" s="16" t="s">
        <v>16</v>
      </c>
      <c r="D201" s="19">
        <v>34572</v>
      </c>
      <c r="E201" s="63">
        <v>63341</v>
      </c>
      <c r="F201" s="63">
        <v>49781</v>
      </c>
      <c r="G201" s="69">
        <f t="shared" si="9"/>
        <v>78.59206517105825</v>
      </c>
      <c r="H201" s="76">
        <f t="shared" si="8"/>
        <v>0.05733532661539124</v>
      </c>
      <c r="I201" s="55"/>
      <c r="K201" s="9"/>
    </row>
    <row r="202" spans="1:11" ht="15" customHeight="1">
      <c r="A202" s="24"/>
      <c r="B202" s="15"/>
      <c r="C202" s="16" t="s">
        <v>233</v>
      </c>
      <c r="D202" s="19">
        <v>34572</v>
      </c>
      <c r="E202" s="63">
        <v>63341</v>
      </c>
      <c r="F202" s="63">
        <v>49781</v>
      </c>
      <c r="G202" s="69">
        <f t="shared" si="9"/>
        <v>78.59206517105825</v>
      </c>
      <c r="H202" s="76">
        <f t="shared" si="8"/>
        <v>0.05733532661539124</v>
      </c>
      <c r="I202" s="55"/>
      <c r="K202" s="9"/>
    </row>
    <row r="203" spans="1:11" ht="15" customHeight="1">
      <c r="A203" s="24"/>
      <c r="B203" s="15" t="s">
        <v>143</v>
      </c>
      <c r="C203" s="16" t="s">
        <v>144</v>
      </c>
      <c r="D203" s="19">
        <f>D204</f>
        <v>196312</v>
      </c>
      <c r="E203" s="19">
        <f>E204</f>
        <v>191053</v>
      </c>
      <c r="F203" s="19">
        <f>F204</f>
        <v>191053</v>
      </c>
      <c r="G203" s="69">
        <f t="shared" si="9"/>
        <v>100</v>
      </c>
      <c r="H203" s="76">
        <f t="shared" si="8"/>
        <v>0.2200455225055813</v>
      </c>
      <c r="I203" s="55"/>
      <c r="K203" s="9"/>
    </row>
    <row r="204" spans="1:11" ht="15" customHeight="1">
      <c r="A204" s="24"/>
      <c r="B204" s="15"/>
      <c r="C204" s="16" t="s">
        <v>16</v>
      </c>
      <c r="D204" s="19">
        <v>196312</v>
      </c>
      <c r="E204" s="63">
        <v>191053</v>
      </c>
      <c r="F204" s="63">
        <v>191053</v>
      </c>
      <c r="G204" s="69">
        <f t="shared" si="9"/>
        <v>100</v>
      </c>
      <c r="H204" s="76">
        <f t="shared" si="8"/>
        <v>0.2200455225055813</v>
      </c>
      <c r="I204" s="55"/>
      <c r="K204" s="9"/>
    </row>
    <row r="205" spans="1:11" ht="15" customHeight="1">
      <c r="A205" s="24"/>
      <c r="B205" s="15"/>
      <c r="C205" s="16" t="s">
        <v>215</v>
      </c>
      <c r="D205" s="19">
        <v>0</v>
      </c>
      <c r="E205" s="63">
        <v>3000</v>
      </c>
      <c r="F205" s="63">
        <v>3000</v>
      </c>
      <c r="G205" s="69">
        <f t="shared" si="9"/>
        <v>100</v>
      </c>
      <c r="H205" s="76">
        <f t="shared" si="8"/>
        <v>0.0034552536077253116</v>
      </c>
      <c r="I205" s="55"/>
      <c r="K205" s="9"/>
    </row>
    <row r="206" spans="1:11" ht="15" customHeight="1">
      <c r="A206" s="24"/>
      <c r="B206" s="15"/>
      <c r="C206" s="16" t="s">
        <v>200</v>
      </c>
      <c r="D206" s="19">
        <v>196312</v>
      </c>
      <c r="E206" s="63">
        <v>188053</v>
      </c>
      <c r="F206" s="63">
        <v>188053</v>
      </c>
      <c r="G206" s="69">
        <f t="shared" si="9"/>
        <v>100</v>
      </c>
      <c r="H206" s="76">
        <f t="shared" si="8"/>
        <v>0.216590268897856</v>
      </c>
      <c r="I206" s="55"/>
      <c r="K206" s="9"/>
    </row>
    <row r="207" spans="1:11" ht="15" customHeight="1">
      <c r="A207" s="24"/>
      <c r="B207" s="15">
        <v>85420</v>
      </c>
      <c r="C207" s="16" t="s">
        <v>182</v>
      </c>
      <c r="D207" s="19">
        <f>D208+D210</f>
        <v>1323078</v>
      </c>
      <c r="E207" s="19">
        <f>E208+E210</f>
        <v>1815655</v>
      </c>
      <c r="F207" s="63">
        <f>F208+F210</f>
        <v>1704493</v>
      </c>
      <c r="G207" s="69">
        <f t="shared" si="9"/>
        <v>93.87758136870717</v>
      </c>
      <c r="H207" s="76">
        <f aca="true" t="shared" si="11" ref="H207:H251">(F207/86824307)*100</f>
        <v>1.9631518625308462</v>
      </c>
      <c r="I207" s="55"/>
      <c r="K207" s="9"/>
    </row>
    <row r="208" spans="1:11" ht="15" customHeight="1">
      <c r="A208" s="24"/>
      <c r="B208" s="15"/>
      <c r="C208" s="16" t="s">
        <v>16</v>
      </c>
      <c r="D208" s="19">
        <v>1311078</v>
      </c>
      <c r="E208" s="63">
        <v>1803655</v>
      </c>
      <c r="F208" s="63">
        <v>1692493</v>
      </c>
      <c r="G208" s="69">
        <f t="shared" si="9"/>
        <v>93.8368479559561</v>
      </c>
      <c r="H208" s="76">
        <f t="shared" si="11"/>
        <v>1.949330848099945</v>
      </c>
      <c r="I208" s="55"/>
      <c r="K208" s="9"/>
    </row>
    <row r="209" spans="1:9" ht="15" customHeight="1">
      <c r="A209" s="24"/>
      <c r="B209" s="15"/>
      <c r="C209" s="16" t="s">
        <v>215</v>
      </c>
      <c r="D209" s="19">
        <v>1000917</v>
      </c>
      <c r="E209" s="63">
        <v>993892</v>
      </c>
      <c r="F209" s="63">
        <v>957769</v>
      </c>
      <c r="G209" s="69">
        <f t="shared" si="9"/>
        <v>96.36550047691298</v>
      </c>
      <c r="H209" s="76">
        <f t="shared" si="11"/>
        <v>1.1031115975391546</v>
      </c>
      <c r="I209" s="55"/>
    </row>
    <row r="210" spans="1:9" ht="15" customHeight="1">
      <c r="A210" s="24"/>
      <c r="B210" s="15"/>
      <c r="C210" s="16" t="s">
        <v>189</v>
      </c>
      <c r="D210" s="19">
        <v>12000</v>
      </c>
      <c r="E210" s="63">
        <v>12000</v>
      </c>
      <c r="F210" s="63">
        <v>12000</v>
      </c>
      <c r="G210" s="69">
        <f t="shared" si="9"/>
        <v>100</v>
      </c>
      <c r="H210" s="76">
        <f t="shared" si="11"/>
        <v>0.013821014430901246</v>
      </c>
      <c r="I210" s="55"/>
    </row>
    <row r="211" spans="1:9" ht="15" customHeight="1">
      <c r="A211" s="24"/>
      <c r="B211" s="15"/>
      <c r="C211" s="16" t="s">
        <v>233</v>
      </c>
      <c r="D211" s="19">
        <v>1000</v>
      </c>
      <c r="E211" s="63">
        <v>1000</v>
      </c>
      <c r="F211" s="63">
        <v>756</v>
      </c>
      <c r="G211" s="69">
        <f t="shared" si="9"/>
        <v>75.6</v>
      </c>
      <c r="H211" s="76">
        <f t="shared" si="11"/>
        <v>0.0008707239091467785</v>
      </c>
      <c r="I211" s="55"/>
    </row>
    <row r="212" spans="1:9" ht="15" customHeight="1">
      <c r="A212" s="24"/>
      <c r="B212" s="15">
        <v>85421</v>
      </c>
      <c r="C212" s="16" t="s">
        <v>183</v>
      </c>
      <c r="D212" s="19">
        <f>D213</f>
        <v>1533543</v>
      </c>
      <c r="E212" s="19">
        <f>E213</f>
        <v>1482040</v>
      </c>
      <c r="F212" s="19">
        <f>F213</f>
        <v>1431709</v>
      </c>
      <c r="G212" s="69">
        <f t="shared" si="9"/>
        <v>96.60393781544357</v>
      </c>
      <c r="H212" s="76">
        <f t="shared" si="11"/>
        <v>1.648972562487599</v>
      </c>
      <c r="I212" s="55"/>
    </row>
    <row r="213" spans="1:9" ht="15" customHeight="1">
      <c r="A213" s="24"/>
      <c r="B213" s="15"/>
      <c r="C213" s="16" t="s">
        <v>148</v>
      </c>
      <c r="D213" s="19">
        <v>1533543</v>
      </c>
      <c r="E213" s="63">
        <v>1482040</v>
      </c>
      <c r="F213" s="63">
        <v>1431709</v>
      </c>
      <c r="G213" s="69">
        <f aca="true" t="shared" si="12" ref="G213:G251">(F213/E213)*100</f>
        <v>96.60393781544357</v>
      </c>
      <c r="H213" s="76">
        <f t="shared" si="11"/>
        <v>1.648972562487599</v>
      </c>
      <c r="I213" s="55"/>
    </row>
    <row r="214" spans="1:9" ht="15" customHeight="1">
      <c r="A214" s="24"/>
      <c r="B214" s="15"/>
      <c r="C214" s="16" t="s">
        <v>216</v>
      </c>
      <c r="D214" s="19">
        <v>1228639</v>
      </c>
      <c r="E214" s="63">
        <v>1155665</v>
      </c>
      <c r="F214" s="63">
        <v>1121042</v>
      </c>
      <c r="G214" s="69">
        <f t="shared" si="12"/>
        <v>97.00406259599451</v>
      </c>
      <c r="H214" s="76">
        <f t="shared" si="11"/>
        <v>1.2911614716371995</v>
      </c>
      <c r="I214" s="55"/>
    </row>
    <row r="215" spans="1:9" ht="15" customHeight="1">
      <c r="A215" s="24"/>
      <c r="B215" s="15"/>
      <c r="C215" s="16" t="s">
        <v>233</v>
      </c>
      <c r="D215" s="19">
        <v>2000</v>
      </c>
      <c r="E215" s="63">
        <v>2000</v>
      </c>
      <c r="F215" s="63">
        <v>1053</v>
      </c>
      <c r="G215" s="69">
        <f t="shared" si="12"/>
        <v>52.65</v>
      </c>
      <c r="H215" s="76">
        <f t="shared" si="11"/>
        <v>0.0012127940163115841</v>
      </c>
      <c r="I215" s="55"/>
    </row>
    <row r="216" spans="1:9" ht="15" customHeight="1">
      <c r="A216" s="23"/>
      <c r="B216" s="15" t="s">
        <v>146</v>
      </c>
      <c r="C216" s="16" t="s">
        <v>101</v>
      </c>
      <c r="D216" s="19">
        <f>D217</f>
        <v>26889</v>
      </c>
      <c r="E216" s="19">
        <f>E217</f>
        <v>26889</v>
      </c>
      <c r="F216" s="19">
        <f>F217</f>
        <v>24172</v>
      </c>
      <c r="G216" s="69">
        <f t="shared" si="12"/>
        <v>89.89549629960206</v>
      </c>
      <c r="H216" s="76">
        <f t="shared" si="11"/>
        <v>0.02784013006864541</v>
      </c>
      <c r="I216" s="55"/>
    </row>
    <row r="217" spans="1:9" ht="15" customHeight="1">
      <c r="A217" s="23"/>
      <c r="B217" s="15"/>
      <c r="C217" s="16" t="s">
        <v>16</v>
      </c>
      <c r="D217" s="19">
        <v>26889</v>
      </c>
      <c r="E217" s="63">
        <v>26889</v>
      </c>
      <c r="F217" s="63">
        <v>24172</v>
      </c>
      <c r="G217" s="69">
        <f t="shared" si="12"/>
        <v>89.89549629960206</v>
      </c>
      <c r="H217" s="76">
        <f t="shared" si="11"/>
        <v>0.02784013006864541</v>
      </c>
      <c r="I217" s="55"/>
    </row>
    <row r="218" spans="1:9" ht="15" customHeight="1">
      <c r="A218" s="23"/>
      <c r="B218" s="15" t="s">
        <v>147</v>
      </c>
      <c r="C218" s="16" t="s">
        <v>11</v>
      </c>
      <c r="D218" s="19">
        <f>D219</f>
        <v>58726</v>
      </c>
      <c r="E218" s="19">
        <f>E219</f>
        <v>48726</v>
      </c>
      <c r="F218" s="19">
        <f>F219</f>
        <v>48533</v>
      </c>
      <c r="G218" s="69">
        <f t="shared" si="12"/>
        <v>99.60390756474983</v>
      </c>
      <c r="H218" s="76">
        <f t="shared" si="11"/>
        <v>0.055897941114577514</v>
      </c>
      <c r="I218" s="55"/>
    </row>
    <row r="219" spans="1:9" ht="15" customHeight="1">
      <c r="A219" s="23"/>
      <c r="B219" s="15"/>
      <c r="C219" s="16" t="s">
        <v>148</v>
      </c>
      <c r="D219" s="19">
        <v>58726</v>
      </c>
      <c r="E219" s="63">
        <v>48726</v>
      </c>
      <c r="F219" s="63">
        <v>48533</v>
      </c>
      <c r="G219" s="69">
        <f t="shared" si="12"/>
        <v>99.60390756474983</v>
      </c>
      <c r="H219" s="76">
        <f t="shared" si="11"/>
        <v>0.055897941114577514</v>
      </c>
      <c r="I219" s="55"/>
    </row>
    <row r="220" spans="1:9" ht="15" customHeight="1">
      <c r="A220" s="23"/>
      <c r="B220" s="15"/>
      <c r="C220" s="16" t="s">
        <v>233</v>
      </c>
      <c r="D220" s="19">
        <v>3764</v>
      </c>
      <c r="E220" s="63">
        <v>3764</v>
      </c>
      <c r="F220" s="63">
        <v>3571</v>
      </c>
      <c r="G220" s="69">
        <f t="shared" si="12"/>
        <v>94.87247608926673</v>
      </c>
      <c r="H220" s="76">
        <f t="shared" si="11"/>
        <v>0.004112903544395696</v>
      </c>
      <c r="I220" s="55"/>
    </row>
    <row r="221" spans="1:9" ht="30" customHeight="1">
      <c r="A221" s="23" t="s">
        <v>149</v>
      </c>
      <c r="B221" s="12"/>
      <c r="C221" s="13" t="s">
        <v>150</v>
      </c>
      <c r="D221" s="18">
        <f>D222+D225</f>
        <v>124000</v>
      </c>
      <c r="E221" s="18">
        <f>E222+E225</f>
        <v>134110</v>
      </c>
      <c r="F221" s="18">
        <f>F222+F225</f>
        <v>40004</v>
      </c>
      <c r="G221" s="65">
        <f t="shared" si="12"/>
        <v>29.829244649914248</v>
      </c>
      <c r="H221" s="67">
        <f t="shared" si="11"/>
        <v>0.04607465510781445</v>
      </c>
      <c r="I221" s="55"/>
    </row>
    <row r="222" spans="1:9" ht="15" customHeight="1">
      <c r="A222" s="24"/>
      <c r="B222" s="15">
        <v>90002</v>
      </c>
      <c r="C222" s="16" t="s">
        <v>204</v>
      </c>
      <c r="D222" s="20">
        <v>98000</v>
      </c>
      <c r="E222" s="58">
        <f>E223</f>
        <v>106610</v>
      </c>
      <c r="F222" s="58">
        <f>F223</f>
        <v>18505</v>
      </c>
      <c r="G222" s="69">
        <f t="shared" si="12"/>
        <v>17.35765875621424</v>
      </c>
      <c r="H222" s="76">
        <f t="shared" si="11"/>
        <v>0.021313156003652297</v>
      </c>
      <c r="I222" s="55"/>
    </row>
    <row r="223" spans="1:9" ht="15" customHeight="1">
      <c r="A223" s="24"/>
      <c r="B223" s="15"/>
      <c r="C223" s="16" t="s">
        <v>58</v>
      </c>
      <c r="D223" s="20">
        <v>98000</v>
      </c>
      <c r="E223" s="58">
        <v>106610</v>
      </c>
      <c r="F223" s="58">
        <v>18505</v>
      </c>
      <c r="G223" s="69">
        <f t="shared" si="12"/>
        <v>17.35765875621424</v>
      </c>
      <c r="H223" s="76">
        <f t="shared" si="11"/>
        <v>0.021313156003652297</v>
      </c>
      <c r="I223" s="55"/>
    </row>
    <row r="224" spans="1:9" ht="15" customHeight="1">
      <c r="A224" s="24"/>
      <c r="B224" s="15"/>
      <c r="C224" s="16" t="s">
        <v>205</v>
      </c>
      <c r="D224" s="20">
        <v>98000</v>
      </c>
      <c r="E224" s="58">
        <v>98000</v>
      </c>
      <c r="F224" s="58">
        <v>9895</v>
      </c>
      <c r="G224" s="69">
        <f t="shared" si="12"/>
        <v>10.096938775510205</v>
      </c>
      <c r="H224" s="76">
        <f t="shared" si="11"/>
        <v>0.011396578149480651</v>
      </c>
      <c r="I224" s="55"/>
    </row>
    <row r="225" spans="1:9" ht="15" customHeight="1">
      <c r="A225" s="24"/>
      <c r="B225" s="15">
        <v>90095</v>
      </c>
      <c r="C225" s="16" t="s">
        <v>11</v>
      </c>
      <c r="D225" s="20">
        <f>D226</f>
        <v>26000</v>
      </c>
      <c r="E225" s="58">
        <f>E226</f>
        <v>27500</v>
      </c>
      <c r="F225" s="58">
        <f>F226</f>
        <v>21499</v>
      </c>
      <c r="G225" s="69">
        <f t="shared" si="12"/>
        <v>78.17818181818181</v>
      </c>
      <c r="H225" s="76">
        <f t="shared" si="11"/>
        <v>0.024761499104162154</v>
      </c>
      <c r="I225" s="55"/>
    </row>
    <row r="226" spans="1:9" ht="15" customHeight="1">
      <c r="A226" s="24"/>
      <c r="B226" s="15"/>
      <c r="C226" s="16" t="s">
        <v>58</v>
      </c>
      <c r="D226" s="20">
        <v>26000</v>
      </c>
      <c r="E226" s="58">
        <v>27500</v>
      </c>
      <c r="F226" s="58">
        <v>21499</v>
      </c>
      <c r="G226" s="69">
        <f t="shared" si="12"/>
        <v>78.17818181818181</v>
      </c>
      <c r="H226" s="76">
        <f t="shared" si="11"/>
        <v>0.024761499104162154</v>
      </c>
      <c r="I226" s="55"/>
    </row>
    <row r="227" spans="1:9" ht="15" customHeight="1">
      <c r="A227" s="24"/>
      <c r="B227" s="15"/>
      <c r="C227" s="16" t="s">
        <v>205</v>
      </c>
      <c r="D227" s="20">
        <v>0</v>
      </c>
      <c r="E227" s="58">
        <v>1500</v>
      </c>
      <c r="F227" s="58">
        <v>1500</v>
      </c>
      <c r="G227" s="69">
        <f t="shared" si="12"/>
        <v>100</v>
      </c>
      <c r="H227" s="76">
        <f t="shared" si="11"/>
        <v>0.0017276268038626558</v>
      </c>
      <c r="I227" s="55"/>
    </row>
    <row r="228" spans="1:9" ht="15" customHeight="1">
      <c r="A228" s="23" t="s">
        <v>153</v>
      </c>
      <c r="B228" s="12"/>
      <c r="C228" s="13" t="s">
        <v>154</v>
      </c>
      <c r="D228" s="18">
        <f>D229+D233</f>
        <v>83300</v>
      </c>
      <c r="E228" s="18">
        <f>E229+E233</f>
        <v>88300</v>
      </c>
      <c r="F228" s="18">
        <f>F229+F233</f>
        <v>87780</v>
      </c>
      <c r="G228" s="65">
        <f t="shared" si="12"/>
        <v>99.41109852774632</v>
      </c>
      <c r="H228" s="67">
        <f t="shared" si="11"/>
        <v>0.1011007205620426</v>
      </c>
      <c r="I228" s="55"/>
    </row>
    <row r="229" spans="1:9" ht="15" customHeight="1">
      <c r="A229" s="24"/>
      <c r="B229" s="15" t="s">
        <v>155</v>
      </c>
      <c r="C229" s="16" t="s">
        <v>156</v>
      </c>
      <c r="D229" s="19">
        <f>D232</f>
        <v>38300</v>
      </c>
      <c r="E229" s="63">
        <f>E232</f>
        <v>43300</v>
      </c>
      <c r="F229" s="63">
        <v>42780</v>
      </c>
      <c r="G229" s="69">
        <f t="shared" si="12"/>
        <v>98.79907621247112</v>
      </c>
      <c r="H229" s="76">
        <f t="shared" si="11"/>
        <v>0.04927191644616294</v>
      </c>
      <c r="I229" s="55"/>
    </row>
    <row r="230" spans="1:9" ht="15" customHeight="1">
      <c r="A230" s="24"/>
      <c r="B230" s="15"/>
      <c r="C230" s="16" t="s">
        <v>174</v>
      </c>
      <c r="D230" s="19">
        <v>27000</v>
      </c>
      <c r="E230" s="63">
        <v>27000</v>
      </c>
      <c r="F230" s="63">
        <v>26781</v>
      </c>
      <c r="G230" s="69">
        <f>(F230/E230)*100</f>
        <v>99.1888888888889</v>
      </c>
      <c r="H230" s="76">
        <f t="shared" si="11"/>
        <v>0.030845048956163856</v>
      </c>
      <c r="I230" s="55"/>
    </row>
    <row r="231" spans="1:11" ht="15" customHeight="1">
      <c r="A231" s="24"/>
      <c r="B231" s="15"/>
      <c r="C231" s="16" t="s">
        <v>233</v>
      </c>
      <c r="D231" s="19">
        <v>2500</v>
      </c>
      <c r="E231" s="63">
        <v>2500</v>
      </c>
      <c r="F231" s="63">
        <v>2500</v>
      </c>
      <c r="G231" s="69">
        <f>(F231/E231)*100</f>
        <v>100</v>
      </c>
      <c r="H231" s="76">
        <f t="shared" si="11"/>
        <v>0.0028793780064377593</v>
      </c>
      <c r="I231" s="55"/>
      <c r="K231" s="9"/>
    </row>
    <row r="232" spans="1:11" ht="15" customHeight="1">
      <c r="A232" s="24"/>
      <c r="B232" s="15"/>
      <c r="C232" s="16" t="s">
        <v>148</v>
      </c>
      <c r="D232" s="19">
        <v>38300</v>
      </c>
      <c r="E232" s="19">
        <v>43300</v>
      </c>
      <c r="F232" s="63">
        <v>42780</v>
      </c>
      <c r="G232" s="69">
        <f t="shared" si="12"/>
        <v>98.79907621247112</v>
      </c>
      <c r="H232" s="76">
        <f t="shared" si="11"/>
        <v>0.04927191644616294</v>
      </c>
      <c r="I232" s="55"/>
      <c r="K232" s="9"/>
    </row>
    <row r="233" spans="1:11" ht="15" customHeight="1">
      <c r="A233" s="24"/>
      <c r="B233" s="15" t="s">
        <v>157</v>
      </c>
      <c r="C233" s="16" t="s">
        <v>158</v>
      </c>
      <c r="D233" s="19">
        <f>D234</f>
        <v>45000</v>
      </c>
      <c r="E233" s="19">
        <f>E234</f>
        <v>45000</v>
      </c>
      <c r="F233" s="19">
        <f>F234</f>
        <v>45000</v>
      </c>
      <c r="G233" s="69">
        <f t="shared" si="12"/>
        <v>100</v>
      </c>
      <c r="H233" s="76">
        <f t="shared" si="11"/>
        <v>0.05182880411587967</v>
      </c>
      <c r="I233" s="55"/>
      <c r="K233" s="9"/>
    </row>
    <row r="234" spans="1:11" ht="15" customHeight="1">
      <c r="A234" s="24"/>
      <c r="B234" s="15"/>
      <c r="C234" s="16" t="s">
        <v>16</v>
      </c>
      <c r="D234" s="19">
        <f>D235</f>
        <v>45000</v>
      </c>
      <c r="E234" s="63">
        <f>E235</f>
        <v>45000</v>
      </c>
      <c r="F234" s="63">
        <v>45000</v>
      </c>
      <c r="G234" s="69">
        <f t="shared" si="12"/>
        <v>100</v>
      </c>
      <c r="H234" s="76">
        <f t="shared" si="11"/>
        <v>0.05182880411587967</v>
      </c>
      <c r="I234" s="55"/>
      <c r="K234" s="9"/>
    </row>
    <row r="235" spans="1:11" ht="30.75" customHeight="1">
      <c r="A235" s="26"/>
      <c r="B235" s="11"/>
      <c r="C235" s="49" t="s">
        <v>201</v>
      </c>
      <c r="D235" s="19">
        <v>45000</v>
      </c>
      <c r="E235" s="63">
        <v>45000</v>
      </c>
      <c r="F235" s="63">
        <v>45000</v>
      </c>
      <c r="G235" s="69">
        <f t="shared" si="12"/>
        <v>100</v>
      </c>
      <c r="H235" s="76">
        <f t="shared" si="11"/>
        <v>0.05182880411587967</v>
      </c>
      <c r="I235" s="55"/>
      <c r="K235" s="9"/>
    </row>
    <row r="236" spans="1:11" ht="15" customHeight="1">
      <c r="A236" s="23" t="s">
        <v>159</v>
      </c>
      <c r="B236" s="12"/>
      <c r="C236" s="13" t="s">
        <v>223</v>
      </c>
      <c r="D236" s="18">
        <f aca="true" t="shared" si="13" ref="D236:F237">D237</f>
        <v>110000</v>
      </c>
      <c r="E236" s="18">
        <f t="shared" si="13"/>
        <v>110000</v>
      </c>
      <c r="F236" s="18">
        <f t="shared" si="13"/>
        <v>108364</v>
      </c>
      <c r="G236" s="65">
        <f t="shared" si="12"/>
        <v>98.51272727272728</v>
      </c>
      <c r="H236" s="67">
        <f t="shared" si="11"/>
        <v>0.12480836731584855</v>
      </c>
      <c r="I236" s="55"/>
      <c r="K236" s="9"/>
    </row>
    <row r="237" spans="1:11" ht="15" customHeight="1">
      <c r="A237" s="24"/>
      <c r="B237" s="15" t="s">
        <v>161</v>
      </c>
      <c r="C237" s="16" t="s">
        <v>224</v>
      </c>
      <c r="D237" s="19">
        <f t="shared" si="13"/>
        <v>110000</v>
      </c>
      <c r="E237" s="19">
        <f t="shared" si="13"/>
        <v>110000</v>
      </c>
      <c r="F237" s="19">
        <f t="shared" si="13"/>
        <v>108364</v>
      </c>
      <c r="G237" s="69">
        <f t="shared" si="12"/>
        <v>98.51272727272728</v>
      </c>
      <c r="H237" s="76">
        <f t="shared" si="11"/>
        <v>0.12480836731584855</v>
      </c>
      <c r="I237" s="55"/>
      <c r="K237" s="9"/>
    </row>
    <row r="238" spans="1:11" ht="15" customHeight="1">
      <c r="A238" s="24"/>
      <c r="B238" s="15"/>
      <c r="C238" s="16" t="s">
        <v>16</v>
      </c>
      <c r="D238" s="19">
        <v>110000</v>
      </c>
      <c r="E238" s="63">
        <v>110000</v>
      </c>
      <c r="F238" s="63">
        <v>108364</v>
      </c>
      <c r="G238" s="69">
        <f t="shared" si="12"/>
        <v>98.51272727272728</v>
      </c>
      <c r="H238" s="76">
        <f t="shared" si="11"/>
        <v>0.12480836731584855</v>
      </c>
      <c r="I238" s="55"/>
      <c r="K238" s="9"/>
    </row>
    <row r="239" spans="1:11" ht="15" customHeight="1">
      <c r="A239" s="24"/>
      <c r="B239" s="15"/>
      <c r="C239" s="16" t="s">
        <v>215</v>
      </c>
      <c r="D239" s="19">
        <v>0</v>
      </c>
      <c r="E239" s="63">
        <v>2368</v>
      </c>
      <c r="F239" s="63">
        <v>2368</v>
      </c>
      <c r="G239" s="69">
        <f t="shared" si="12"/>
        <v>100</v>
      </c>
      <c r="H239" s="76">
        <f t="shared" si="11"/>
        <v>0.002727346847697846</v>
      </c>
      <c r="I239" s="55"/>
      <c r="K239" s="9"/>
    </row>
    <row r="240" spans="1:11" ht="15" customHeight="1">
      <c r="A240" s="24"/>
      <c r="B240" s="15"/>
      <c r="C240" s="16" t="s">
        <v>163</v>
      </c>
      <c r="D240" s="19">
        <v>80000</v>
      </c>
      <c r="E240" s="63">
        <v>84200</v>
      </c>
      <c r="F240" s="63">
        <v>84200</v>
      </c>
      <c r="G240" s="69">
        <f t="shared" si="12"/>
        <v>100</v>
      </c>
      <c r="H240" s="76">
        <f t="shared" si="11"/>
        <v>0.09697745125682374</v>
      </c>
      <c r="I240" s="55"/>
      <c r="K240" s="9"/>
    </row>
    <row r="241" spans="1:11" ht="15" customHeight="1">
      <c r="A241" s="23"/>
      <c r="B241" s="12"/>
      <c r="C241" s="13" t="s">
        <v>164</v>
      </c>
      <c r="D241" s="18">
        <f>D7+D15+D22+D25+D37+D42+D46+D58+D80+D90+D98+D136+D144+D171+D180+D228+D236+D93+D221</f>
        <v>62608536</v>
      </c>
      <c r="E241" s="18">
        <f>E7+E15+E22+E25+E37+E42+E46+E58+E80+E90+E98+E136+E144+E171+E180+E228+E236+E93+E221</f>
        <v>89191511</v>
      </c>
      <c r="F241" s="18">
        <f>F7+F15+F22+F25+F37+F42+F46+F58+F80+F90+F98+F136+F144+F171+F180+F228+F236+F93+F221</f>
        <v>86824303</v>
      </c>
      <c r="G241" s="65">
        <f t="shared" si="12"/>
        <v>97.34592678892949</v>
      </c>
      <c r="H241" s="67">
        <f t="shared" si="11"/>
        <v>99.99999539299519</v>
      </c>
      <c r="I241" s="55"/>
      <c r="K241" s="9"/>
    </row>
    <row r="242" spans="1:11" ht="15" customHeight="1">
      <c r="A242" s="24"/>
      <c r="B242" s="15"/>
      <c r="C242" s="16" t="s">
        <v>165</v>
      </c>
      <c r="D242" s="20">
        <f>D9+D17+D21+D24+D27+D31+D39+D44+D48+D52+D56+D60+D64+D70+D75+D79+D82+D84+D89+D92+D100+D105+D110+D115+D117+D122+D126+D130+D138+D140+D146+D151+D157+D162+D167+D170+D173+D176+K221+J219+D182+D187+D191+D195+D201+D204+D208+D213+D217+D219+D232+D234+D238+D132+D143+D95+D86+D54+D222+D225+D33+D96</f>
        <v>60934849</v>
      </c>
      <c r="E242" s="20">
        <f>E9+E17+E21+E24+E27+E31+E39+E44+E48+E52+E56+E60+E64+E70+E75+E79+E82+E84+E89+E92+E100+E105+E110+E115+E117+E122+E126+E130+E138+E140+E146+E151+E157+E162+E167+E170+E173+E176+E182+E187+E191+E195+E201+E204+E208+E213+E217+E219+E232+E234+E238+E132+E143+E86+E54+E222+E225+E33+E11+E14+E94</f>
        <v>83790794</v>
      </c>
      <c r="F242" s="20">
        <f>F9+F17+F21+F24+F27+F31+F39+F44+F48+F52+F56+F60+F64+F70+F75+F79+F82+F84+F89+F92+F100+F105+F110+F115+F117+F122+F126+F130+F138+F140+F146+F151+F157+F162+F167+F170+F173+F176+F182+F187+F191+F195+F201+F204+F208+F213+F217+F219+F232+F234+F238+F132+F143+F86+F54+F222+F225+F33+F11+F14+F94+F96</f>
        <v>81724249</v>
      </c>
      <c r="G242" s="69">
        <f t="shared" si="12"/>
        <v>97.53368490576662</v>
      </c>
      <c r="H242" s="76">
        <f t="shared" si="11"/>
        <v>94.12600206529721</v>
      </c>
      <c r="I242" s="55"/>
      <c r="K242" s="9"/>
    </row>
    <row r="243" spans="1:11" ht="15" customHeight="1">
      <c r="A243" s="24"/>
      <c r="B243" s="15"/>
      <c r="C243" s="16" t="s">
        <v>218</v>
      </c>
      <c r="D243" s="20">
        <f>D18+D40+D45+D57+D61+D71+D101+D106+D111+D118+D123+D127+D133+D142+D147+D152+D158+D163+D177+D183+D188+D192+D196+D205+D209+D214+D76+D35+D49</f>
        <v>32926623</v>
      </c>
      <c r="E243" s="20">
        <f>E18+E40+E45+E57+E61+E71+E101+E106+E111+E118+E123+E127+E133+E142+E147+E152+E158+E163+E177+E183+E188+E192+E196+E205+E209+E214+E76+E35+E49+E66+E239</f>
        <v>32616929</v>
      </c>
      <c r="F243" s="20">
        <f>F18+F40+F45+F57+F61+F71+F101+F106+F111+F118+F123+F127+F133+F142+F147+F152+F158+F163+F177+F183+F188+F192+F196+F205+F209+F214+F76+F35+F49+F66+F239</f>
        <v>31661732</v>
      </c>
      <c r="G243" s="69">
        <f t="shared" si="12"/>
        <v>97.07146862293504</v>
      </c>
      <c r="H243" s="76">
        <f t="shared" si="11"/>
        <v>36.46643790661064</v>
      </c>
      <c r="I243" s="55"/>
      <c r="K243" s="9"/>
    </row>
    <row r="244" spans="1:11" ht="15" customHeight="1">
      <c r="A244" s="24"/>
      <c r="B244" s="15"/>
      <c r="C244" s="16" t="s">
        <v>233</v>
      </c>
      <c r="D244" s="20">
        <f>D19+D36+D62+D68+D73+D103+D108+D113+D120+D124+D128+D134+D149+D155+D160+D164+D178+D185+D189+D193+D198+D202+D211+D215+D231+D50+D220</f>
        <v>2319303</v>
      </c>
      <c r="E244" s="20">
        <f>E19+E36+E62+E68+E73+E103+E108+E113+E120+E124+E128+E134+E149+E155+E160+E164+E178+E185+E189+E193+E198+E202+E211+E215+E231+E50+E220</f>
        <v>2145411</v>
      </c>
      <c r="F244" s="20">
        <f>F19+F36+F62+F68+F73+F103+F108+F113+F120+F124+F128+F134+F149+F155+F160+F164+F178+F185+F189+F193+F198+F202+F211+F215+F231+F50+F220</f>
        <v>2028414</v>
      </c>
      <c r="G244" s="69">
        <f>(F244/E244)*100</f>
        <v>94.54663931526407</v>
      </c>
      <c r="H244" s="76">
        <f>(F244/86824307)*100</f>
        <v>2.3362282638201766</v>
      </c>
      <c r="I244" s="55"/>
      <c r="K244" s="9"/>
    </row>
    <row r="245" spans="1:11" ht="26.25" customHeight="1">
      <c r="A245" s="24"/>
      <c r="B245" s="15"/>
      <c r="C245" s="85" t="s">
        <v>236</v>
      </c>
      <c r="D245" s="20">
        <f>D77+D135+D179+D165</f>
        <v>152119</v>
      </c>
      <c r="E245" s="20">
        <f>E77+E135+E179+E165</f>
        <v>747506</v>
      </c>
      <c r="F245" s="20">
        <f>F77+F135+F179+F165</f>
        <v>728664</v>
      </c>
      <c r="G245" s="69">
        <f t="shared" si="12"/>
        <v>97.47935133631034</v>
      </c>
      <c r="H245" s="76">
        <f>(F245/86824307)*100</f>
        <v>0.8392396382731855</v>
      </c>
      <c r="I245" s="55"/>
      <c r="K245" s="9"/>
    </row>
    <row r="246" spans="1:11" ht="15" customHeight="1">
      <c r="A246" s="24"/>
      <c r="B246" s="15"/>
      <c r="C246" s="16" t="s">
        <v>167</v>
      </c>
      <c r="D246" s="20">
        <f>D29+D102+D112+D148+D153+D159+D168+D174+D206+D235+D240+D230+D224+D199+D41</f>
        <v>4284396</v>
      </c>
      <c r="E246" s="20">
        <f>E29+E102+E112+E148+E153+E159+E168+E174+E206+E235+E240+E230+E224+E199+E41+E227</f>
        <v>4504724</v>
      </c>
      <c r="F246" s="20">
        <f>F29+F102+F112+F148+F153+F159+F168+F174+F206+F235+F240+F230+F224+F199+F41+F227</f>
        <v>4151950</v>
      </c>
      <c r="G246" s="69">
        <f t="shared" si="12"/>
        <v>92.16879879877213</v>
      </c>
      <c r="H246" s="76">
        <f t="shared" si="11"/>
        <v>4.7820134055317025</v>
      </c>
      <c r="I246" s="55"/>
      <c r="K246" s="9"/>
    </row>
    <row r="247" spans="1:11" ht="15" customHeight="1">
      <c r="A247" s="24"/>
      <c r="B247" s="15"/>
      <c r="C247" s="16" t="s">
        <v>168</v>
      </c>
      <c r="D247" s="20">
        <f>D90</f>
        <v>1805000</v>
      </c>
      <c r="E247" s="20">
        <f>E90</f>
        <v>1580000</v>
      </c>
      <c r="F247" s="20">
        <f>F90</f>
        <v>1525414</v>
      </c>
      <c r="G247" s="69">
        <f t="shared" si="12"/>
        <v>96.54518987341773</v>
      </c>
      <c r="H247" s="76">
        <f t="shared" si="11"/>
        <v>1.7568974089248994</v>
      </c>
      <c r="I247" s="55"/>
      <c r="K247" s="9"/>
    </row>
    <row r="248" spans="1:11" ht="18.75" customHeight="1">
      <c r="A248" s="24"/>
      <c r="B248" s="15"/>
      <c r="C248" s="48" t="s">
        <v>242</v>
      </c>
      <c r="D248" s="20">
        <v>522066</v>
      </c>
      <c r="E248" s="58">
        <v>134474</v>
      </c>
      <c r="F248" s="58">
        <v>0</v>
      </c>
      <c r="G248" s="69">
        <v>0</v>
      </c>
      <c r="H248" s="76">
        <f t="shared" si="11"/>
        <v>0</v>
      </c>
      <c r="I248" s="55"/>
      <c r="K248" s="9"/>
    </row>
    <row r="249" spans="1:11" ht="15" customHeight="1">
      <c r="A249" s="24"/>
      <c r="B249" s="15"/>
      <c r="C249" s="48" t="s">
        <v>229</v>
      </c>
      <c r="D249" s="20">
        <f>D97</f>
        <v>50000</v>
      </c>
      <c r="E249" s="58">
        <v>0</v>
      </c>
      <c r="F249" s="58">
        <v>0</v>
      </c>
      <c r="G249" s="69">
        <v>0</v>
      </c>
      <c r="H249" s="76">
        <f t="shared" si="11"/>
        <v>0</v>
      </c>
      <c r="I249" s="55"/>
      <c r="K249" s="9"/>
    </row>
    <row r="250" spans="1:11" ht="15" customHeight="1">
      <c r="A250" s="24"/>
      <c r="B250" s="15"/>
      <c r="C250" s="48" t="s">
        <v>243</v>
      </c>
      <c r="D250" s="20">
        <f>D96</f>
        <v>70000</v>
      </c>
      <c r="E250" s="58">
        <v>7573</v>
      </c>
      <c r="F250" s="58">
        <v>0</v>
      </c>
      <c r="G250" s="69">
        <v>0</v>
      </c>
      <c r="H250" s="76">
        <f t="shared" si="11"/>
        <v>0</v>
      </c>
      <c r="I250" s="55"/>
      <c r="K250" s="9"/>
    </row>
    <row r="251" spans="1:11" ht="17.25" customHeight="1" thickBot="1">
      <c r="A251" s="27"/>
      <c r="B251" s="28"/>
      <c r="C251" s="50" t="s">
        <v>241</v>
      </c>
      <c r="D251" s="32">
        <f>D107+D184+D28+D72+D154+D210</f>
        <v>1623687</v>
      </c>
      <c r="E251" s="32">
        <f>E107+E184+E28+E72+E154+E210+E32+E65+E12+E97+E119+E197</f>
        <v>5400717</v>
      </c>
      <c r="F251" s="32">
        <f>F107+F184+F28+F72+F154+F210+F32+F65+F12+F97+F119+F197</f>
        <v>5100054</v>
      </c>
      <c r="G251" s="68">
        <f t="shared" si="12"/>
        <v>94.43290585305618</v>
      </c>
      <c r="H251" s="77">
        <f t="shared" si="11"/>
        <v>5.873993327697969</v>
      </c>
      <c r="I251" s="55"/>
      <c r="K251" s="9"/>
    </row>
    <row r="252" spans="4:11" ht="12.75">
      <c r="D252" s="8"/>
      <c r="E252" s="8"/>
      <c r="F252" s="8"/>
      <c r="G252" s="8"/>
      <c r="H252" s="8"/>
      <c r="I252" s="8"/>
      <c r="K252" s="9"/>
    </row>
    <row r="253" spans="1:11" ht="11.25" customHeight="1">
      <c r="A253" s="61" t="s">
        <v>244</v>
      </c>
      <c r="B253" s="88" t="s">
        <v>248</v>
      </c>
      <c r="C253" s="88"/>
      <c r="D253" s="88"/>
      <c r="E253" s="86"/>
      <c r="F253" s="62"/>
      <c r="G253" s="62"/>
      <c r="H253" s="8"/>
      <c r="I253" s="8"/>
      <c r="K253" s="9"/>
    </row>
    <row r="254" spans="2:11" ht="12.75">
      <c r="B254" s="87" t="s">
        <v>245</v>
      </c>
      <c r="C254" s="87"/>
      <c r="D254" s="8"/>
      <c r="E254" s="8"/>
      <c r="F254" s="8"/>
      <c r="G254" s="8"/>
      <c r="H254" s="8"/>
      <c r="I254" s="8"/>
      <c r="K254" s="9"/>
    </row>
    <row r="255" spans="2:11" ht="12.75">
      <c r="B255" s="87" t="s">
        <v>246</v>
      </c>
      <c r="C255" s="87"/>
      <c r="D255" s="8"/>
      <c r="E255" s="8"/>
      <c r="F255" s="8"/>
      <c r="G255" s="8"/>
      <c r="H255" s="8"/>
      <c r="I255" s="8"/>
      <c r="K255" s="9"/>
    </row>
    <row r="256" spans="2:11" ht="12.75">
      <c r="B256" s="87" t="s">
        <v>247</v>
      </c>
      <c r="C256" s="87"/>
      <c r="D256" s="8"/>
      <c r="E256" s="8"/>
      <c r="F256" s="8"/>
      <c r="G256" s="8"/>
      <c r="H256" s="8"/>
      <c r="I256" s="8"/>
      <c r="K256" s="9"/>
    </row>
    <row r="257" spans="4:11" ht="12.75">
      <c r="D257" s="8"/>
      <c r="E257" s="8"/>
      <c r="F257" s="8"/>
      <c r="G257" s="8"/>
      <c r="H257" s="8"/>
      <c r="I257" s="8"/>
      <c r="K257" s="9"/>
    </row>
    <row r="258" spans="4:11" ht="12.75">
      <c r="D258" s="8"/>
      <c r="E258" s="8"/>
      <c r="F258" s="8"/>
      <c r="G258" s="8"/>
      <c r="H258" s="8"/>
      <c r="I258" s="8"/>
      <c r="K258" s="9"/>
    </row>
    <row r="259" spans="4:11" ht="12.75">
      <c r="D259" s="8"/>
      <c r="E259" s="8"/>
      <c r="F259" s="8"/>
      <c r="G259" s="8"/>
      <c r="H259" s="8"/>
      <c r="I259" s="8"/>
      <c r="K259" s="9"/>
    </row>
    <row r="260" spans="4:11" ht="12.75">
      <c r="D260" s="8"/>
      <c r="E260" s="8"/>
      <c r="F260" s="8"/>
      <c r="G260" s="8"/>
      <c r="H260" s="8"/>
      <c r="I260" s="8"/>
      <c r="K260" s="9"/>
    </row>
    <row r="261" spans="4:11" ht="12.75">
      <c r="D261" s="8"/>
      <c r="E261" s="8"/>
      <c r="F261" s="8"/>
      <c r="G261" s="8"/>
      <c r="H261" s="8"/>
      <c r="I261" s="8"/>
      <c r="K261" s="9"/>
    </row>
    <row r="262" spans="4:11" ht="12.75">
      <c r="D262" s="8"/>
      <c r="E262" s="8"/>
      <c r="F262" s="8"/>
      <c r="G262" s="8"/>
      <c r="H262" s="8"/>
      <c r="I262" s="8"/>
      <c r="K262" s="9"/>
    </row>
    <row r="263" spans="4:11" ht="12.75">
      <c r="D263" s="8"/>
      <c r="E263" s="8"/>
      <c r="F263" s="8"/>
      <c r="G263" s="8"/>
      <c r="H263" s="8"/>
      <c r="I263" s="8"/>
      <c r="K263" s="9"/>
    </row>
    <row r="264" ht="12.75">
      <c r="K264" s="9"/>
    </row>
    <row r="265" ht="12.75">
      <c r="K265" s="9"/>
    </row>
    <row r="266" ht="12.75">
      <c r="K266" s="9"/>
    </row>
    <row r="267" ht="12.75">
      <c r="K267" s="9"/>
    </row>
    <row r="268" ht="12.75">
      <c r="K268" s="9"/>
    </row>
    <row r="269" ht="12.75">
      <c r="K269" s="9"/>
    </row>
    <row r="270" ht="12.75">
      <c r="K270" s="9"/>
    </row>
    <row r="271" ht="12.75">
      <c r="K271" s="9"/>
    </row>
    <row r="272" ht="12.75">
      <c r="K272" s="9"/>
    </row>
    <row r="273" ht="12.75">
      <c r="K273" s="9"/>
    </row>
    <row r="274" ht="12.75">
      <c r="K274" s="9"/>
    </row>
    <row r="275" ht="12.75">
      <c r="K275" s="9"/>
    </row>
    <row r="276" ht="12.75">
      <c r="K276" s="9"/>
    </row>
    <row r="277" ht="12.75">
      <c r="K277" s="9"/>
    </row>
    <row r="278" ht="12.75">
      <c r="K278" s="9"/>
    </row>
    <row r="279" ht="12.75">
      <c r="K279" s="9"/>
    </row>
    <row r="280" ht="12.75">
      <c r="K280" s="9"/>
    </row>
  </sheetData>
  <mergeCells count="14">
    <mergeCell ref="A1:H1"/>
    <mergeCell ref="G3:G5"/>
    <mergeCell ref="E3:E5"/>
    <mergeCell ref="F3:F5"/>
    <mergeCell ref="B3:B5"/>
    <mergeCell ref="A3:A5"/>
    <mergeCell ref="C2:H2"/>
    <mergeCell ref="H3:H5"/>
    <mergeCell ref="C3:C5"/>
    <mergeCell ref="D3:D5"/>
    <mergeCell ref="B254:C254"/>
    <mergeCell ref="B255:C255"/>
    <mergeCell ref="B256:C256"/>
    <mergeCell ref="B253:D253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7"/>
      <c r="E1" s="97"/>
      <c r="F1" s="97"/>
      <c r="G1" s="97"/>
    </row>
    <row r="2" ht="12.75">
      <c r="E2" s="5"/>
    </row>
    <row r="3" ht="12.75">
      <c r="E3" s="5"/>
    </row>
    <row r="4" spans="5:6" ht="12.75">
      <c r="E4" s="98"/>
      <c r="F4" s="98"/>
    </row>
    <row r="5" spans="3:6" ht="14.25">
      <c r="C5" s="92" t="s">
        <v>195</v>
      </c>
      <c r="D5" s="92"/>
      <c r="E5" s="92"/>
      <c r="F5" s="6"/>
    </row>
    <row r="6" spans="3:5" ht="14.25">
      <c r="C6" s="92" t="s">
        <v>177</v>
      </c>
      <c r="D6" s="92"/>
      <c r="E6" s="9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9" t="s">
        <v>187</v>
      </c>
      <c r="E10" s="22"/>
      <c r="F10" s="1"/>
      <c r="G10" s="99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00"/>
      <c r="E11" s="2" t="s">
        <v>187</v>
      </c>
      <c r="F11" s="2" t="s">
        <v>180</v>
      </c>
      <c r="G11" s="100"/>
    </row>
    <row r="12" spans="1:7" ht="13.5" thickBot="1">
      <c r="A12" s="3"/>
      <c r="B12" s="3"/>
      <c r="C12" s="3"/>
      <c r="D12" s="101"/>
      <c r="E12" s="43" t="s">
        <v>179</v>
      </c>
      <c r="F12" s="4" t="s">
        <v>196</v>
      </c>
      <c r="G12" s="101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2012-03-15T09:34:51Z</cp:lastPrinted>
  <dcterms:created xsi:type="dcterms:W3CDTF">2005-11-08T10:40:11Z</dcterms:created>
  <dcterms:modified xsi:type="dcterms:W3CDTF">2012-03-15T12:52:02Z</dcterms:modified>
  <cp:category/>
  <cp:version/>
  <cp:contentType/>
  <cp:contentStatus/>
</cp:coreProperties>
</file>