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3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<sst xmlns="http://schemas.openxmlformats.org/spreadsheetml/2006/main" count="213" uniqueCount="107">
  <si>
    <t>Dział</t>
  </si>
  <si>
    <t>Rozdz.</t>
  </si>
  <si>
    <t>§</t>
  </si>
  <si>
    <t>Wyszczególnienie</t>
  </si>
  <si>
    <t>Plan na</t>
  </si>
  <si>
    <t>2006 rok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</si>
  <si>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</si>
  <si>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</si>
  <si>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</si>
  <si>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</si>
  <si>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</si>
  <si>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</si>
  <si>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</si>
  <si>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</si>
  <si>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</si>
  <si>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</si>
  <si>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</si>
  <si>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</si>
  <si>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</si>
  <si>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</si>
  <si>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</si>
  <si>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</si>
  <si>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</si>
  <si>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</si>
  <si>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</si>
  <si>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</si>
  <si>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</si>
  <si>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</si>
  <si>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</si>
  <si>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</si>
  <si>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</si>
  <si>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</si>
  <si>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</si>
  <si>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</si>
  <si>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</si>
  <si>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</si>
  <si>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</si>
  <si>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</si>
  <si>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</si>
  <si>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</si>
  <si>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752</t>
  </si>
  <si>
    <t>75212</t>
  </si>
  <si>
    <t>851</t>
  </si>
  <si>
    <t>85156</t>
  </si>
  <si>
    <t>7</t>
  </si>
  <si>
    <t>010</t>
  </si>
  <si>
    <t>01005</t>
  </si>
  <si>
    <t>2110</t>
  </si>
  <si>
    <t>6410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</si>
  <si>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</si>
  <si>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</si>
  <si>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</si>
  <si>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</si>
  <si>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</si>
  <si>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</si>
  <si>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</si>
  <si>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</si>
  <si>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</si>
  <si>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</si>
  <si>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</si>
  <si>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</si>
  <si>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</si>
  <si>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</si>
  <si>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</si>
  <si>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</si>
  <si>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</si>
  <si>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Melioracje wodne</t>
  </si>
  <si>
    <t>Wpływy z różnych opłat</t>
  </si>
  <si>
    <t>Odsetki od nieterminowych wpłat z tytułu podatków i opłat</t>
  </si>
  <si>
    <t>LEŚNICTWO</t>
  </si>
  <si>
    <t xml:space="preserve">Pozostała działalność </t>
  </si>
  <si>
    <t>Wpływy ze sprzedaży  składników majątkowych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</si>
  <si>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</si>
  <si>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</si>
  <si>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</si>
  <si>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</si>
  <si>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</si>
  <si>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O10</t>
  </si>
  <si>
    <t>O20</t>
  </si>
  <si>
    <t>O690</t>
  </si>
  <si>
    <t>O910</t>
  </si>
  <si>
    <t>O870</t>
  </si>
  <si>
    <t>O470</t>
  </si>
  <si>
    <t>O750</t>
  </si>
  <si>
    <t>O760</t>
  </si>
  <si>
    <t>O770</t>
  </si>
  <si>
    <t>Plan na 2006 r.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</si>
  <si>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</si>
  <si>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</si>
  <si>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</si>
  <si>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</si>
  <si>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</si>
  <si>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</si>
  <si>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</si>
  <si>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</si>
  <si>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</si>
  <si>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</si>
  <si>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30.06.2006r.</t>
  </si>
  <si>
    <t>Wykonanie na 30.06.2006 r.</t>
  </si>
  <si>
    <t>O970</t>
  </si>
  <si>
    <t>Wpływy z różnych dochodów</t>
  </si>
  <si>
    <t>PLAN FINANSOWY ZADAŃ Z ZAKRESU ADMINISTRACJI RZĄDOWEJ NA 2007 ROK</t>
  </si>
  <si>
    <t>Plan na 2007 r.</t>
  </si>
  <si>
    <t>Wykonanie na 30.06.2007.</t>
  </si>
  <si>
    <t>2007 r</t>
  </si>
  <si>
    <t>30.06.07</t>
  </si>
  <si>
    <t>Załącznik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</si>
</sst>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43" fontId="6" fillId="0" borderId="15" xfId="42" applyNumberFormat="1" applyFont="1" applyBorder="1" applyAlignment="1">
      <alignment horizontal="center" wrapText="1"/>
    </xf>
    <xf numFmtId="165" fontId="5" fillId="0" borderId="10" xfId="42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3" fontId="6" fillId="0" borderId="16" xfId="42" applyNumberFormat="1" applyFont="1" applyBorder="1" applyAlignment="1">
      <alignment wrapText="1"/>
    </xf>
    <xf numFmtId="165" fontId="2" fillId="0" borderId="16" xfId="42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2">
      <selection activeCell="F31" sqref="F31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0" t="s">
        <v>91</v>
      </c>
      <c r="B3" s="71"/>
      <c r="C3" s="71"/>
      <c r="D3" s="71"/>
      <c r="E3" s="71"/>
      <c r="F3" s="71"/>
      <c r="G3" s="71"/>
      <c r="H3" s="71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7"/>
      <c r="G6" s="78" t="s">
        <v>64</v>
      </c>
      <c r="H6" s="79"/>
    </row>
    <row r="7" spans="1:8" ht="9" customHeight="1" thickBot="1">
      <c r="A7" s="43"/>
      <c r="B7" s="42"/>
      <c r="C7" s="42"/>
      <c r="D7" s="42"/>
      <c r="E7" s="74" t="s">
        <v>86</v>
      </c>
      <c r="F7" s="83" t="s">
        <v>98</v>
      </c>
      <c r="G7" s="80"/>
      <c r="H7" s="81"/>
    </row>
    <row r="8" spans="1:8" ht="15" customHeight="1">
      <c r="A8" s="43" t="s">
        <v>0</v>
      </c>
      <c r="B8" s="42" t="s">
        <v>1</v>
      </c>
      <c r="C8" s="72" t="s">
        <v>2</v>
      </c>
      <c r="D8" s="72" t="s">
        <v>3</v>
      </c>
      <c r="E8" s="74"/>
      <c r="F8" s="83"/>
      <c r="G8" s="76" t="s">
        <v>93</v>
      </c>
      <c r="H8" s="82" t="s">
        <v>65</v>
      </c>
    </row>
    <row r="9" spans="1:8" ht="15" customHeight="1" thickBot="1">
      <c r="A9" s="44"/>
      <c r="B9" s="45"/>
      <c r="C9" s="73"/>
      <c r="D9" s="73"/>
      <c r="E9" s="75"/>
      <c r="F9" s="84"/>
      <c r="G9" s="77"/>
      <c r="H9" s="73"/>
    </row>
    <row r="10" spans="1:8" ht="11.25" customHeight="1" thickBo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</row>
    <row r="11" spans="1:8" ht="15" thickBot="1">
      <c r="A11" s="46" t="s">
        <v>77</v>
      </c>
      <c r="B11" s="10"/>
      <c r="C11" s="10"/>
      <c r="D11" s="10" t="s">
        <v>8</v>
      </c>
      <c r="E11" s="11" t="s">
        <v>18</v>
      </c>
      <c r="F11" s="11"/>
      <c r="G11" s="11"/>
      <c r="H11" s="11"/>
    </row>
    <row r="12" spans="1:8" ht="15.75" thickBot="1">
      <c r="A12" s="47"/>
      <c r="B12" s="13">
        <v>1008</v>
      </c>
      <c r="C12" s="13"/>
      <c r="D12" s="13" t="s">
        <v>66</v>
      </c>
      <c r="E12" s="7" t="s">
        <v>18</v>
      </c>
      <c r="F12" s="7"/>
      <c r="G12" s="7"/>
      <c r="H12" s="7"/>
    </row>
    <row r="13" spans="1:8" ht="15.75" thickBot="1">
      <c r="A13" s="47"/>
      <c r="B13" s="13"/>
      <c r="C13" s="13" t="s">
        <v>79</v>
      </c>
      <c r="D13" s="13" t="s">
        <v>67</v>
      </c>
      <c r="E13" s="7" t="s">
        <v>18</v>
      </c>
      <c r="F13" s="7"/>
      <c r="G13" s="7"/>
      <c r="H13" s="7"/>
    </row>
    <row r="14" spans="1:8" ht="16.5" customHeight="1" thickBot="1">
      <c r="A14" s="47"/>
      <c r="B14" s="13"/>
      <c r="C14" s="13" t="s">
        <v>80</v>
      </c>
      <c r="D14" s="13" t="s">
        <v>68</v>
      </c>
      <c r="E14" s="7" t="s">
        <v>18</v>
      </c>
      <c r="F14" s="7"/>
      <c r="G14" s="7"/>
      <c r="H14" s="7"/>
    </row>
    <row r="15" spans="1:8" ht="15" thickBot="1">
      <c r="A15" s="46" t="s">
        <v>78</v>
      </c>
      <c r="B15" s="10"/>
      <c r="C15" s="10"/>
      <c r="D15" s="10" t="s">
        <v>69</v>
      </c>
      <c r="E15" s="11" t="s">
        <v>18</v>
      </c>
      <c r="F15" s="11"/>
      <c r="G15" s="11"/>
      <c r="H15" s="11"/>
    </row>
    <row r="16" spans="1:8" ht="15.75" thickBot="1">
      <c r="A16" s="47"/>
      <c r="B16" s="13">
        <v>2095</v>
      </c>
      <c r="C16" s="13"/>
      <c r="D16" s="13" t="s">
        <v>70</v>
      </c>
      <c r="E16" s="7" t="s">
        <v>18</v>
      </c>
      <c r="F16" s="7"/>
      <c r="G16" s="7"/>
      <c r="H16" s="7"/>
    </row>
    <row r="17" spans="1:8" ht="15.75" customHeight="1" thickBot="1">
      <c r="A17" s="47"/>
      <c r="B17" s="13"/>
      <c r="C17" s="13" t="s">
        <v>81</v>
      </c>
      <c r="D17" s="13" t="s">
        <v>71</v>
      </c>
      <c r="E17" s="7" t="s">
        <v>18</v>
      </c>
      <c r="F17" s="7"/>
      <c r="G17" s="7"/>
      <c r="H17" s="7"/>
    </row>
    <row r="18" spans="1:8" ht="18.75" customHeight="1" thickBot="1">
      <c r="A18" s="46">
        <v>700</v>
      </c>
      <c r="B18" s="10"/>
      <c r="C18" s="10"/>
      <c r="D18" s="10" t="s">
        <v>72</v>
      </c>
      <c r="E18" s="11" t="s">
        <v>18</v>
      </c>
      <c r="F18" s="11"/>
      <c r="G18" s="11"/>
      <c r="H18" s="11"/>
    </row>
    <row r="19" spans="1:8" ht="17.25" customHeight="1" thickBot="1">
      <c r="A19" s="12"/>
      <c r="B19" s="13">
        <v>70005</v>
      </c>
      <c r="C19" s="13"/>
      <c r="D19" s="13" t="s">
        <v>53</v>
      </c>
      <c r="E19" s="54">
        <f>E20+E21+E22+E23+E24+E25</f>
        <v>668141</v>
      </c>
      <c r="F19" s="54"/>
      <c r="G19" s="54"/>
      <c r="H19" s="54"/>
    </row>
    <row r="20" spans="1:8" ht="30.75" thickBot="1">
      <c r="A20" s="12"/>
      <c r="B20" s="13"/>
      <c r="C20" s="13" t="s">
        <v>82</v>
      </c>
      <c r="D20" s="13" t="s">
        <v>73</v>
      </c>
      <c r="E20" s="21">
        <v>557333</v>
      </c>
      <c r="F20" s="21"/>
      <c r="G20" s="21"/>
      <c r="H20" s="21"/>
    </row>
    <row r="21" spans="1:8" ht="45" customHeight="1" thickBot="1">
      <c r="A21" s="12"/>
      <c r="B21" s="13"/>
      <c r="C21" s="13" t="s">
        <v>83</v>
      </c>
      <c r="D21" s="48" t="s">
        <v>92</v>
      </c>
      <c r="E21" s="21">
        <v>18667</v>
      </c>
      <c r="F21" s="21"/>
      <c r="G21" s="21"/>
      <c r="H21" s="21"/>
    </row>
    <row r="22" spans="1:8" ht="33.75" customHeight="1" thickBot="1">
      <c r="A22" s="12"/>
      <c r="B22" s="13"/>
      <c r="C22" s="13" t="s">
        <v>84</v>
      </c>
      <c r="D22" s="13" t="s">
        <v>74</v>
      </c>
      <c r="E22" s="21">
        <v>49474</v>
      </c>
      <c r="F22" s="21"/>
      <c r="G22" s="21"/>
      <c r="H22" s="21"/>
    </row>
    <row r="23" spans="1:8" ht="33" customHeight="1" thickBot="1">
      <c r="A23" s="12"/>
      <c r="B23" s="13"/>
      <c r="C23" s="13" t="s">
        <v>85</v>
      </c>
      <c r="D23" s="13" t="s">
        <v>75</v>
      </c>
      <c r="E23" s="21">
        <v>22667</v>
      </c>
      <c r="F23" s="21"/>
      <c r="G23" s="21"/>
      <c r="H23" s="21"/>
    </row>
    <row r="24" spans="1:8" ht="21" customHeight="1" thickBot="1">
      <c r="A24" s="12"/>
      <c r="B24" s="13"/>
      <c r="C24" s="13" t="s">
        <v>80</v>
      </c>
      <c r="D24" s="13" t="s">
        <v>68</v>
      </c>
      <c r="E24" s="21">
        <v>17895</v>
      </c>
      <c r="F24" s="21"/>
      <c r="G24" s="21"/>
      <c r="H24" s="21"/>
    </row>
    <row r="25" spans="1:8" ht="21" customHeight="1" thickBot="1">
      <c r="A25" s="12"/>
      <c r="B25" s="13"/>
      <c r="C25" s="13" t="s">
        <v>89</v>
      </c>
      <c r="D25" s="13" t="s">
        <v>90</v>
      </c>
      <c r="E25" s="21">
        <v>2105</v>
      </c>
      <c r="F25" s="21"/>
      <c r="G25" s="21"/>
      <c r="H25" s="21"/>
    </row>
    <row r="26" spans="1:8" ht="15.75" thickBot="1">
      <c r="A26" s="12"/>
      <c r="B26" s="13"/>
      <c r="C26" s="13"/>
      <c r="D26" s="10" t="s">
        <v>76</v>
      </c>
      <c r="E26" s="53">
        <f>SUM(E20:E25)</f>
        <v>668141</v>
      </c>
      <c r="F26" s="53"/>
      <c r="G26" s="53"/>
      <c r="H26" s="53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1" sqref="F1:G1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89" t="s">
        <v>106</v>
      </c>
      <c r="G1" s="71"/>
    </row>
    <row r="2" spans="3:7" ht="12.75">
      <c r="C2" s="85" t="s">
        <v>101</v>
      </c>
      <c r="D2" s="85"/>
      <c r="E2" s="85"/>
      <c r="F2" s="89"/>
      <c r="G2" s="71"/>
    </row>
    <row r="3" spans="4:7" ht="12.75">
      <c r="D3" s="85"/>
      <c r="E3" s="86"/>
      <c r="F3" s="90"/>
      <c r="G3" s="90"/>
    </row>
    <row r="4" spans="1:7" ht="13.5" thickBot="1">
      <c r="A4" s="87" t="s">
        <v>88</v>
      </c>
      <c r="B4" s="88"/>
      <c r="C4" s="88"/>
      <c r="D4" s="88"/>
      <c r="F4" s="91"/>
      <c r="G4" s="91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96</v>
      </c>
      <c r="G5" s="5" t="s">
        <v>6</v>
      </c>
    </row>
    <row r="6" spans="1:7" ht="18" customHeight="1" thickBot="1">
      <c r="A6" s="3"/>
      <c r="B6" s="6"/>
      <c r="C6" s="6"/>
      <c r="D6" s="6"/>
      <c r="E6" s="8" t="s">
        <v>5</v>
      </c>
      <c r="F6" s="7" t="s">
        <v>97</v>
      </c>
      <c r="G6" s="7" t="s">
        <v>7</v>
      </c>
    </row>
    <row r="7" spans="1:7" ht="15.75" thickBot="1">
      <c r="A7" s="8" t="s">
        <v>26</v>
      </c>
      <c r="B7" s="7" t="s">
        <v>27</v>
      </c>
      <c r="C7" s="7" t="s">
        <v>28</v>
      </c>
      <c r="D7" s="7" t="s">
        <v>29</v>
      </c>
      <c r="E7" s="7">
        <v>5</v>
      </c>
      <c r="F7" s="7" t="s">
        <v>31</v>
      </c>
      <c r="G7" s="7" t="s">
        <v>44</v>
      </c>
    </row>
    <row r="8" spans="1:7" ht="15" customHeight="1" thickBot="1">
      <c r="A8" s="9" t="s">
        <v>45</v>
      </c>
      <c r="B8" s="10"/>
      <c r="C8" s="10"/>
      <c r="D8" s="10" t="s">
        <v>8</v>
      </c>
      <c r="E8" s="20">
        <v>20000</v>
      </c>
      <c r="F8" s="20">
        <f>F10</f>
        <v>10002</v>
      </c>
      <c r="G8" s="57">
        <f>((F8/E8)*100)</f>
        <v>50.01</v>
      </c>
    </row>
    <row r="9" spans="1:7" ht="15.75" customHeight="1" thickBot="1">
      <c r="A9" s="12"/>
      <c r="B9" s="13" t="s">
        <v>46</v>
      </c>
      <c r="C9" s="13"/>
      <c r="D9" s="13" t="s">
        <v>9</v>
      </c>
      <c r="E9" s="21">
        <v>20000</v>
      </c>
      <c r="F9" s="21">
        <f>F10</f>
        <v>10002</v>
      </c>
      <c r="G9" s="58">
        <f aca="true" t="shared" si="0" ref="G9:G19">((F9/E9)*100)</f>
        <v>50.01</v>
      </c>
    </row>
    <row r="10" spans="1:7" ht="43.5" customHeight="1" thickBot="1">
      <c r="A10" s="17"/>
      <c r="B10" s="17"/>
      <c r="C10" s="17" t="s">
        <v>47</v>
      </c>
      <c r="D10" s="17" t="s">
        <v>10</v>
      </c>
      <c r="E10" s="55">
        <v>20000</v>
      </c>
      <c r="F10" s="55">
        <v>10002</v>
      </c>
      <c r="G10" s="58">
        <f t="shared" si="0"/>
        <v>50.01</v>
      </c>
    </row>
    <row r="11" spans="1:7" ht="15" thickBot="1">
      <c r="A11" s="18" t="s">
        <v>32</v>
      </c>
      <c r="B11" s="19"/>
      <c r="C11" s="19"/>
      <c r="D11" s="19" t="s">
        <v>11</v>
      </c>
      <c r="E11" s="52">
        <f>E12</f>
        <v>126000</v>
      </c>
      <c r="F11" s="52">
        <f>F12</f>
        <v>45501</v>
      </c>
      <c r="G11" s="57">
        <f t="shared" si="0"/>
        <v>36.11190476190476</v>
      </c>
    </row>
    <row r="12" spans="1:7" ht="15.75" thickBot="1">
      <c r="A12" s="12"/>
      <c r="B12" s="13" t="s">
        <v>33</v>
      </c>
      <c r="C12" s="13"/>
      <c r="D12" s="13" t="s">
        <v>12</v>
      </c>
      <c r="E12" s="21">
        <f>E13</f>
        <v>126000</v>
      </c>
      <c r="F12" s="21">
        <f>F13</f>
        <v>45501</v>
      </c>
      <c r="G12" s="58">
        <f t="shared" si="0"/>
        <v>36.11190476190476</v>
      </c>
    </row>
    <row r="13" spans="1:7" ht="44.25" customHeight="1" thickBot="1">
      <c r="A13" s="17"/>
      <c r="B13" s="17"/>
      <c r="C13" s="17" t="s">
        <v>47</v>
      </c>
      <c r="D13" s="17" t="s">
        <v>10</v>
      </c>
      <c r="E13" s="55">
        <v>126000</v>
      </c>
      <c r="F13" s="55">
        <v>45501</v>
      </c>
      <c r="G13" s="58">
        <f t="shared" si="0"/>
        <v>36.11190476190476</v>
      </c>
    </row>
    <row r="14" spans="1:7" ht="15" thickBot="1">
      <c r="A14" s="18" t="s">
        <v>34</v>
      </c>
      <c r="B14" s="19"/>
      <c r="C14" s="19"/>
      <c r="D14" s="19" t="s">
        <v>13</v>
      </c>
      <c r="E14" s="52">
        <f>E15+E17+E19+E22</f>
        <v>342260</v>
      </c>
      <c r="F14" s="52">
        <f>F15+F17+F19+F22</f>
        <v>173264</v>
      </c>
      <c r="G14" s="57">
        <f t="shared" si="0"/>
        <v>50.6235026003623</v>
      </c>
    </row>
    <row r="15" spans="1:7" ht="15.75" thickBot="1">
      <c r="A15" s="9"/>
      <c r="B15" s="51">
        <v>71012</v>
      </c>
      <c r="C15" s="10"/>
      <c r="D15" s="13" t="s">
        <v>87</v>
      </c>
      <c r="E15" s="21">
        <f>E16</f>
        <v>80000</v>
      </c>
      <c r="F15" s="21">
        <f>F16</f>
        <v>40002</v>
      </c>
      <c r="G15" s="58">
        <f t="shared" si="0"/>
        <v>50.002500000000005</v>
      </c>
    </row>
    <row r="16" spans="1:7" ht="45.75" thickBot="1">
      <c r="A16" s="18"/>
      <c r="B16" s="19"/>
      <c r="C16" s="15">
        <v>2110</v>
      </c>
      <c r="D16" s="14" t="s">
        <v>10</v>
      </c>
      <c r="E16" s="36">
        <v>80000</v>
      </c>
      <c r="F16" s="36">
        <v>40002</v>
      </c>
      <c r="G16" s="58">
        <f t="shared" si="0"/>
        <v>50.002500000000005</v>
      </c>
    </row>
    <row r="17" spans="1:7" ht="18" customHeight="1" thickBot="1">
      <c r="A17" s="12"/>
      <c r="B17" s="13" t="s">
        <v>35</v>
      </c>
      <c r="C17" s="13"/>
      <c r="D17" s="13" t="s">
        <v>14</v>
      </c>
      <c r="E17" s="21">
        <f>E18</f>
        <v>21262</v>
      </c>
      <c r="F17" s="21">
        <f>F18</f>
        <v>10632</v>
      </c>
      <c r="G17" s="58">
        <f t="shared" si="0"/>
        <v>50.00470322641332</v>
      </c>
    </row>
    <row r="18" spans="1:7" ht="44.25" customHeight="1" thickBot="1">
      <c r="A18" s="17"/>
      <c r="B18" s="17"/>
      <c r="C18" s="17" t="s">
        <v>47</v>
      </c>
      <c r="D18" s="17" t="s">
        <v>10</v>
      </c>
      <c r="E18" s="55">
        <v>21262</v>
      </c>
      <c r="F18" s="55">
        <v>10632</v>
      </c>
      <c r="G18" s="58">
        <f t="shared" si="0"/>
        <v>50.00470322641332</v>
      </c>
    </row>
    <row r="19" spans="1:7" ht="15.75" thickBot="1">
      <c r="A19" s="14"/>
      <c r="B19" s="15" t="s">
        <v>36</v>
      </c>
      <c r="C19" s="15"/>
      <c r="D19" s="15" t="s">
        <v>15</v>
      </c>
      <c r="E19" s="36">
        <f>E20</f>
        <v>13981</v>
      </c>
      <c r="F19" s="36">
        <f>F20</f>
        <v>2330</v>
      </c>
      <c r="G19" s="58">
        <f t="shared" si="0"/>
        <v>16.665474572634288</v>
      </c>
    </row>
    <row r="20" spans="1:7" ht="48" customHeight="1" thickBot="1">
      <c r="A20" s="14"/>
      <c r="B20" s="14"/>
      <c r="C20" s="14" t="s">
        <v>47</v>
      </c>
      <c r="D20" s="14" t="s">
        <v>10</v>
      </c>
      <c r="E20" s="56">
        <v>13981</v>
      </c>
      <c r="F20" s="56">
        <v>2330</v>
      </c>
      <c r="G20" s="59">
        <f>((F20/E20)*100)</f>
        <v>16.665474572634288</v>
      </c>
    </row>
    <row r="21" spans="1:7" s="64" customFormat="1" ht="16.5" customHeight="1" thickBot="1">
      <c r="A21" s="37" t="s">
        <v>26</v>
      </c>
      <c r="B21" s="16" t="s">
        <v>27</v>
      </c>
      <c r="C21" s="16" t="s">
        <v>28</v>
      </c>
      <c r="D21" s="16" t="s">
        <v>29</v>
      </c>
      <c r="E21" s="16">
        <v>5</v>
      </c>
      <c r="F21" s="16" t="s">
        <v>31</v>
      </c>
      <c r="G21" s="16" t="s">
        <v>44</v>
      </c>
    </row>
    <row r="22" spans="1:7" ht="15.75" thickBot="1">
      <c r="A22" s="14"/>
      <c r="B22" s="15" t="s">
        <v>37</v>
      </c>
      <c r="C22" s="15"/>
      <c r="D22" s="15" t="s">
        <v>16</v>
      </c>
      <c r="E22" s="36">
        <f>E23+E24</f>
        <v>227017</v>
      </c>
      <c r="F22" s="36">
        <f>F23</f>
        <v>120300</v>
      </c>
      <c r="G22" s="59">
        <f aca="true" t="shared" si="1" ref="G22:G34">((F22/E22)*100)</f>
        <v>52.99162617777523</v>
      </c>
    </row>
    <row r="23" spans="1:7" ht="45" customHeight="1" thickBot="1">
      <c r="A23" s="14"/>
      <c r="B23" s="14"/>
      <c r="C23" s="14" t="s">
        <v>47</v>
      </c>
      <c r="D23" s="14" t="s">
        <v>10</v>
      </c>
      <c r="E23" s="56">
        <v>222217</v>
      </c>
      <c r="F23" s="56">
        <v>120300</v>
      </c>
      <c r="G23" s="59">
        <f t="shared" si="1"/>
        <v>54.13627220239675</v>
      </c>
    </row>
    <row r="24" spans="1:7" ht="50.25" customHeight="1" thickBot="1">
      <c r="A24" s="17"/>
      <c r="B24" s="17"/>
      <c r="C24" s="17" t="s">
        <v>48</v>
      </c>
      <c r="D24" s="17" t="s">
        <v>17</v>
      </c>
      <c r="E24" s="55">
        <v>4800</v>
      </c>
      <c r="F24" s="55"/>
      <c r="G24" s="59">
        <f t="shared" si="1"/>
        <v>0</v>
      </c>
    </row>
    <row r="25" spans="1:7" ht="15" thickBot="1">
      <c r="A25" s="18" t="s">
        <v>38</v>
      </c>
      <c r="B25" s="19"/>
      <c r="C25" s="19"/>
      <c r="D25" s="19" t="s">
        <v>19</v>
      </c>
      <c r="E25" s="52">
        <f>E26</f>
        <v>152531</v>
      </c>
      <c r="F25" s="52">
        <f>F26</f>
        <v>82400</v>
      </c>
      <c r="G25" s="66">
        <f t="shared" si="1"/>
        <v>54.021805403491754</v>
      </c>
    </row>
    <row r="26" spans="1:7" ht="18" customHeight="1" thickBot="1">
      <c r="A26" s="12"/>
      <c r="B26" s="13" t="s">
        <v>39</v>
      </c>
      <c r="C26" s="13"/>
      <c r="D26" s="13" t="s">
        <v>20</v>
      </c>
      <c r="E26" s="21">
        <f>E27</f>
        <v>152531</v>
      </c>
      <c r="F26" s="21">
        <f>F27</f>
        <v>82400</v>
      </c>
      <c r="G26" s="59">
        <f t="shared" si="1"/>
        <v>54.021805403491754</v>
      </c>
    </row>
    <row r="27" spans="1:7" ht="45.75" customHeight="1" thickBot="1">
      <c r="A27" s="17"/>
      <c r="B27" s="17"/>
      <c r="C27" s="17" t="s">
        <v>47</v>
      </c>
      <c r="D27" s="17" t="s">
        <v>10</v>
      </c>
      <c r="E27" s="55">
        <v>152531</v>
      </c>
      <c r="F27" s="55">
        <v>82400</v>
      </c>
      <c r="G27" s="59">
        <f t="shared" si="1"/>
        <v>54.021805403491754</v>
      </c>
    </row>
    <row r="28" spans="1:7" ht="18.75" customHeight="1" thickBot="1">
      <c r="A28" s="18" t="s">
        <v>40</v>
      </c>
      <c r="B28" s="18"/>
      <c r="C28" s="18"/>
      <c r="D28" s="18" t="s">
        <v>21</v>
      </c>
      <c r="E28" s="69">
        <f>E29</f>
        <v>800</v>
      </c>
      <c r="F28" s="69">
        <f>F29</f>
        <v>800</v>
      </c>
      <c r="G28" s="66">
        <f t="shared" si="1"/>
        <v>100</v>
      </c>
    </row>
    <row r="29" spans="1:7" ht="18" customHeight="1" thickBot="1">
      <c r="A29" s="12"/>
      <c r="B29" s="13" t="s">
        <v>41</v>
      </c>
      <c r="C29" s="13"/>
      <c r="D29" s="13" t="s">
        <v>22</v>
      </c>
      <c r="E29" s="21">
        <v>800</v>
      </c>
      <c r="F29" s="21">
        <v>800</v>
      </c>
      <c r="G29" s="59">
        <f t="shared" si="1"/>
        <v>100</v>
      </c>
    </row>
    <row r="30" spans="1:7" ht="47.25" customHeight="1" thickBot="1">
      <c r="A30" s="17"/>
      <c r="B30" s="17"/>
      <c r="C30" s="17" t="s">
        <v>47</v>
      </c>
      <c r="D30" s="17" t="s">
        <v>10</v>
      </c>
      <c r="E30" s="55">
        <v>800</v>
      </c>
      <c r="F30" s="55">
        <v>800</v>
      </c>
      <c r="G30" s="59">
        <f t="shared" si="1"/>
        <v>100</v>
      </c>
    </row>
    <row r="31" spans="1:7" ht="15" thickBot="1">
      <c r="A31" s="18" t="s">
        <v>42</v>
      </c>
      <c r="B31" s="19"/>
      <c r="C31" s="19"/>
      <c r="D31" s="19" t="s">
        <v>23</v>
      </c>
      <c r="E31" s="52">
        <f>E32</f>
        <v>2103000</v>
      </c>
      <c r="F31" s="52">
        <f>F32</f>
        <v>813700</v>
      </c>
      <c r="G31" s="66">
        <f t="shared" si="1"/>
        <v>38.692344270090345</v>
      </c>
    </row>
    <row r="32" spans="1:7" ht="30.75" customHeight="1" thickBot="1">
      <c r="A32" s="14"/>
      <c r="B32" s="14" t="s">
        <v>43</v>
      </c>
      <c r="C32" s="14"/>
      <c r="D32" s="14" t="s">
        <v>24</v>
      </c>
      <c r="E32" s="56">
        <f>E33</f>
        <v>2103000</v>
      </c>
      <c r="F32" s="56">
        <f>F33</f>
        <v>813700</v>
      </c>
      <c r="G32" s="59">
        <f t="shared" si="1"/>
        <v>38.692344270090345</v>
      </c>
    </row>
    <row r="33" spans="1:7" ht="43.5" customHeight="1" thickBot="1">
      <c r="A33" s="17"/>
      <c r="B33" s="17"/>
      <c r="C33" s="17" t="s">
        <v>47</v>
      </c>
      <c r="D33" s="17" t="s">
        <v>10</v>
      </c>
      <c r="E33" s="55">
        <v>2103000</v>
      </c>
      <c r="F33" s="55">
        <v>813700</v>
      </c>
      <c r="G33" s="59">
        <f t="shared" si="1"/>
        <v>38.692344270090345</v>
      </c>
    </row>
    <row r="34" spans="1:7" ht="15.75" thickBot="1">
      <c r="A34" s="14"/>
      <c r="B34" s="15"/>
      <c r="C34" s="15"/>
      <c r="D34" s="19" t="s">
        <v>25</v>
      </c>
      <c r="E34" s="52">
        <f>E8+E11+E14+E25+E28+E31</f>
        <v>2744591</v>
      </c>
      <c r="F34" s="52">
        <f>F8+F11+F14+F25+F28+F31</f>
        <v>1125667</v>
      </c>
      <c r="G34" s="66">
        <f t="shared" si="1"/>
        <v>41.01401629605285</v>
      </c>
    </row>
  </sheetData>
  <sheetProtection/>
  <mergeCells count="7">
    <mergeCell ref="D3:E3"/>
    <mergeCell ref="A4:D4"/>
    <mergeCell ref="C2:E2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41"/>
  <sheetViews>
    <sheetView zoomScalePageLayoutView="0" workbookViewId="0" topLeftCell="A1">
      <selection activeCell="C28" sqref="C28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70" t="s">
        <v>95</v>
      </c>
      <c r="B4" s="71"/>
      <c r="C4" s="71"/>
    </row>
    <row r="5" ht="13.5" thickBot="1">
      <c r="F5" t="s">
        <v>94</v>
      </c>
    </row>
    <row r="6" spans="1:6" ht="17.25" customHeight="1">
      <c r="A6" s="22"/>
      <c r="B6" s="24"/>
      <c r="C6" s="26"/>
      <c r="D6" s="26"/>
      <c r="E6" s="26"/>
      <c r="F6" s="26"/>
    </row>
    <row r="7" spans="1:6" ht="13.5" customHeight="1">
      <c r="A7" s="23" t="s">
        <v>0</v>
      </c>
      <c r="B7" s="25" t="s">
        <v>1</v>
      </c>
      <c r="C7" s="27" t="s">
        <v>3</v>
      </c>
      <c r="D7" s="27" t="s">
        <v>4</v>
      </c>
      <c r="E7" s="27" t="s">
        <v>96</v>
      </c>
      <c r="F7" s="27" t="s">
        <v>6</v>
      </c>
    </row>
    <row r="8" spans="1:6" ht="16.5" thickBot="1">
      <c r="A8" s="3"/>
      <c r="B8" s="6"/>
      <c r="C8" s="6"/>
      <c r="D8" s="28" t="s">
        <v>104</v>
      </c>
      <c r="E8" s="28" t="s">
        <v>105</v>
      </c>
      <c r="F8" s="28" t="s">
        <v>49</v>
      </c>
    </row>
    <row r="9" spans="1:6" ht="16.5" thickBot="1">
      <c r="A9" s="29" t="s">
        <v>26</v>
      </c>
      <c r="B9" s="28" t="s">
        <v>27</v>
      </c>
      <c r="C9" s="28" t="s">
        <v>28</v>
      </c>
      <c r="D9" s="28">
        <v>4</v>
      </c>
      <c r="E9" s="28" t="s">
        <v>30</v>
      </c>
      <c r="F9" s="28" t="s">
        <v>31</v>
      </c>
    </row>
    <row r="10" spans="1:6" ht="16.5" thickBot="1">
      <c r="A10" s="30" t="s">
        <v>45</v>
      </c>
      <c r="B10" s="31"/>
      <c r="C10" s="31" t="s">
        <v>50</v>
      </c>
      <c r="D10" s="39">
        <v>20000</v>
      </c>
      <c r="E10" s="39">
        <f>E11</f>
        <v>3938</v>
      </c>
      <c r="F10" s="61">
        <f>((E10/D10)*100)</f>
        <v>19.689999999999998</v>
      </c>
    </row>
    <row r="11" spans="1:6" ht="16.5" thickBot="1">
      <c r="A11" s="32"/>
      <c r="B11" s="33" t="s">
        <v>46</v>
      </c>
      <c r="C11" s="33" t="s">
        <v>51</v>
      </c>
      <c r="D11" s="40">
        <v>20000</v>
      </c>
      <c r="E11" s="40">
        <f>E12</f>
        <v>3938</v>
      </c>
      <c r="F11" s="61">
        <f>((E11/D11)*100)</f>
        <v>19.689999999999998</v>
      </c>
    </row>
    <row r="12" spans="1:6" ht="16.5" thickBot="1">
      <c r="A12" s="32"/>
      <c r="B12" s="33"/>
      <c r="C12" s="33" t="s">
        <v>52</v>
      </c>
      <c r="D12" s="40">
        <v>20000</v>
      </c>
      <c r="E12" s="40">
        <v>3938</v>
      </c>
      <c r="F12" s="61">
        <f>((E12/D12)*100)</f>
        <v>19.689999999999998</v>
      </c>
    </row>
    <row r="13" spans="1:6" ht="16.5" thickBot="1">
      <c r="A13" s="30" t="s">
        <v>32</v>
      </c>
      <c r="B13" s="31"/>
      <c r="C13" s="31" t="s">
        <v>11</v>
      </c>
      <c r="D13" s="39">
        <f>D14</f>
        <v>126000</v>
      </c>
      <c r="E13" s="39">
        <f>E14</f>
        <v>43710</v>
      </c>
      <c r="F13" s="61">
        <f>((E13/D13)*100)</f>
        <v>34.69047619047619</v>
      </c>
    </row>
    <row r="14" spans="1:6" ht="16.5" thickBot="1">
      <c r="A14" s="32"/>
      <c r="B14" s="33" t="s">
        <v>33</v>
      </c>
      <c r="C14" s="33" t="s">
        <v>53</v>
      </c>
      <c r="D14" s="40">
        <v>126000</v>
      </c>
      <c r="E14" s="40">
        <v>43710</v>
      </c>
      <c r="F14" s="61">
        <f aca="true" t="shared" si="0" ref="F14:F40">((E14/D14)*100)</f>
        <v>34.69047619047619</v>
      </c>
    </row>
    <row r="15" spans="1:6" ht="16.5" thickBot="1">
      <c r="A15" s="32"/>
      <c r="B15" s="33"/>
      <c r="C15" s="33" t="s">
        <v>52</v>
      </c>
      <c r="D15" s="40">
        <v>126000</v>
      </c>
      <c r="E15" s="40">
        <v>43710</v>
      </c>
      <c r="F15" s="61">
        <f t="shared" si="0"/>
        <v>34.69047619047619</v>
      </c>
    </row>
    <row r="16" spans="1:6" ht="16.5" thickBot="1">
      <c r="A16" s="32"/>
      <c r="B16" s="33"/>
      <c r="C16" s="33" t="s">
        <v>54</v>
      </c>
      <c r="D16" s="40">
        <v>10675</v>
      </c>
      <c r="E16" s="40">
        <v>3589</v>
      </c>
      <c r="F16" s="61">
        <f t="shared" si="0"/>
        <v>33.62060889929742</v>
      </c>
    </row>
    <row r="17" spans="1:6" ht="16.5" thickBot="1">
      <c r="A17" s="30" t="s">
        <v>34</v>
      </c>
      <c r="B17" s="31"/>
      <c r="C17" s="31" t="s">
        <v>55</v>
      </c>
      <c r="D17" s="39">
        <f>D18+D20+D22+D24</f>
        <v>342260</v>
      </c>
      <c r="E17" s="39">
        <f>E20+E24+E18</f>
        <v>147880</v>
      </c>
      <c r="F17" s="61">
        <f t="shared" si="0"/>
        <v>43.20691871676503</v>
      </c>
    </row>
    <row r="18" spans="1:6" ht="16.5" thickBot="1">
      <c r="A18" s="30"/>
      <c r="B18" s="60">
        <v>71012</v>
      </c>
      <c r="C18" s="33" t="s">
        <v>87</v>
      </c>
      <c r="D18" s="40">
        <f>D19</f>
        <v>80000</v>
      </c>
      <c r="E18" s="40">
        <f>E19</f>
        <v>40002</v>
      </c>
      <c r="F18" s="61">
        <f t="shared" si="0"/>
        <v>50.002500000000005</v>
      </c>
    </row>
    <row r="19" spans="1:6" ht="16.5" thickBot="1">
      <c r="A19" s="30"/>
      <c r="B19" s="31"/>
      <c r="C19" s="33" t="s">
        <v>52</v>
      </c>
      <c r="D19" s="40">
        <v>80000</v>
      </c>
      <c r="E19" s="40">
        <v>40002</v>
      </c>
      <c r="F19" s="61">
        <f t="shared" si="0"/>
        <v>50.002500000000005</v>
      </c>
    </row>
    <row r="20" spans="1:6" ht="16.5" thickBot="1">
      <c r="A20" s="32"/>
      <c r="B20" s="33" t="s">
        <v>35</v>
      </c>
      <c r="C20" s="33" t="s">
        <v>14</v>
      </c>
      <c r="D20" s="40">
        <f>D21</f>
        <v>21262</v>
      </c>
      <c r="E20" s="40">
        <f>E21</f>
        <v>10632</v>
      </c>
      <c r="F20" s="61">
        <f t="shared" si="0"/>
        <v>50.00470322641332</v>
      </c>
    </row>
    <row r="21" spans="1:6" ht="16.5" thickBot="1">
      <c r="A21" s="32"/>
      <c r="B21" s="33"/>
      <c r="C21" s="33" t="s">
        <v>52</v>
      </c>
      <c r="D21" s="40">
        <v>21262</v>
      </c>
      <c r="E21" s="40">
        <v>10632</v>
      </c>
      <c r="F21" s="61">
        <f t="shared" si="0"/>
        <v>50.00470322641332</v>
      </c>
    </row>
    <row r="22" spans="1:6" ht="16.5" thickBot="1">
      <c r="A22" s="32"/>
      <c r="B22" s="33" t="s">
        <v>36</v>
      </c>
      <c r="C22" s="33" t="s">
        <v>15</v>
      </c>
      <c r="D22" s="40">
        <f>D23</f>
        <v>13981</v>
      </c>
      <c r="E22" s="38" t="s">
        <v>18</v>
      </c>
      <c r="F22" s="61">
        <v>0</v>
      </c>
    </row>
    <row r="23" spans="1:6" ht="16.5" thickBot="1">
      <c r="A23" s="32"/>
      <c r="B23" s="33"/>
      <c r="C23" s="33" t="s">
        <v>52</v>
      </c>
      <c r="D23" s="40">
        <v>13981</v>
      </c>
      <c r="E23" s="38" t="s">
        <v>18</v>
      </c>
      <c r="F23" s="61">
        <v>0</v>
      </c>
    </row>
    <row r="24" spans="1:6" ht="16.5" thickBot="1">
      <c r="A24" s="32"/>
      <c r="B24" s="33" t="s">
        <v>37</v>
      </c>
      <c r="C24" s="33" t="s">
        <v>56</v>
      </c>
      <c r="D24" s="40">
        <v>227017</v>
      </c>
      <c r="E24" s="40">
        <v>97246</v>
      </c>
      <c r="F24" s="61">
        <f t="shared" si="0"/>
        <v>42.83643956179493</v>
      </c>
    </row>
    <row r="25" spans="1:6" ht="16.5" thickBot="1">
      <c r="A25" s="32"/>
      <c r="B25" s="33"/>
      <c r="C25" s="33" t="s">
        <v>52</v>
      </c>
      <c r="D25" s="40">
        <v>222217</v>
      </c>
      <c r="E25" s="40">
        <v>97246</v>
      </c>
      <c r="F25" s="61">
        <f t="shared" si="0"/>
        <v>43.761728400617415</v>
      </c>
    </row>
    <row r="26" spans="1:6" ht="16.5" thickBot="1">
      <c r="A26" s="32"/>
      <c r="B26" s="33"/>
      <c r="C26" s="33" t="s">
        <v>54</v>
      </c>
      <c r="D26" s="40">
        <v>162346</v>
      </c>
      <c r="E26" s="40">
        <v>75266</v>
      </c>
      <c r="F26" s="61">
        <f t="shared" si="0"/>
        <v>46.36147487465044</v>
      </c>
    </row>
    <row r="27" spans="1:6" ht="16.5" thickBot="1">
      <c r="A27" s="32"/>
      <c r="B27" s="33"/>
      <c r="C27" s="33" t="s">
        <v>57</v>
      </c>
      <c r="D27" s="40">
        <v>4800</v>
      </c>
      <c r="E27" s="38" t="s">
        <v>18</v>
      </c>
      <c r="F27" s="62" t="s">
        <v>18</v>
      </c>
    </row>
    <row r="28" spans="1:6" ht="16.5" thickBot="1">
      <c r="A28" s="30" t="s">
        <v>38</v>
      </c>
      <c r="B28" s="31"/>
      <c r="C28" s="31" t="s">
        <v>58</v>
      </c>
      <c r="D28" s="39">
        <f>D29</f>
        <v>152531</v>
      </c>
      <c r="E28" s="39">
        <f>E29</f>
        <v>81138</v>
      </c>
      <c r="F28" s="61">
        <f t="shared" si="0"/>
        <v>53.19443260714215</v>
      </c>
    </row>
    <row r="29" spans="1:6" ht="16.5" thickBot="1">
      <c r="A29" s="32"/>
      <c r="B29" s="33" t="s">
        <v>39</v>
      </c>
      <c r="C29" s="33" t="s">
        <v>20</v>
      </c>
      <c r="D29" s="40">
        <v>152531</v>
      </c>
      <c r="E29" s="40">
        <v>81138</v>
      </c>
      <c r="F29" s="61">
        <f t="shared" si="0"/>
        <v>53.19443260714215</v>
      </c>
    </row>
    <row r="30" spans="1:6" ht="16.5" thickBot="1">
      <c r="A30" s="34"/>
      <c r="B30" s="35"/>
      <c r="C30" s="35" t="s">
        <v>52</v>
      </c>
      <c r="D30" s="41">
        <v>152531</v>
      </c>
      <c r="E30" s="41">
        <v>81138</v>
      </c>
      <c r="F30" s="68">
        <f t="shared" si="0"/>
        <v>53.19443260714215</v>
      </c>
    </row>
    <row r="31" spans="1:6" ht="16.5" thickBot="1">
      <c r="A31" s="34"/>
      <c r="B31" s="35"/>
      <c r="C31" s="35" t="s">
        <v>54</v>
      </c>
      <c r="D31" s="41">
        <v>152531</v>
      </c>
      <c r="E31" s="41">
        <v>81138</v>
      </c>
      <c r="F31" s="65">
        <f t="shared" si="0"/>
        <v>53.19443260714215</v>
      </c>
    </row>
    <row r="32" spans="1:6" ht="16.5" thickBot="1">
      <c r="A32" s="30" t="s">
        <v>40</v>
      </c>
      <c r="B32" s="33"/>
      <c r="C32" s="10" t="s">
        <v>21</v>
      </c>
      <c r="D32" s="39">
        <f>D33</f>
        <v>800</v>
      </c>
      <c r="E32" s="39">
        <f>E33</f>
        <v>800</v>
      </c>
      <c r="F32" s="61">
        <f t="shared" si="0"/>
        <v>100</v>
      </c>
    </row>
    <row r="33" spans="1:6" ht="16.5" thickBot="1">
      <c r="A33" s="32"/>
      <c r="B33" s="33" t="s">
        <v>41</v>
      </c>
      <c r="C33" s="13" t="s">
        <v>22</v>
      </c>
      <c r="D33" s="40">
        <v>800</v>
      </c>
      <c r="E33" s="40">
        <v>800</v>
      </c>
      <c r="F33" s="61">
        <f t="shared" si="0"/>
        <v>100</v>
      </c>
    </row>
    <row r="34" spans="1:6" ht="16.5" thickBot="1">
      <c r="A34" s="32"/>
      <c r="B34" s="33"/>
      <c r="C34" s="33" t="s">
        <v>52</v>
      </c>
      <c r="D34" s="40">
        <v>800</v>
      </c>
      <c r="E34" s="40">
        <v>800</v>
      </c>
      <c r="F34" s="61">
        <f t="shared" si="0"/>
        <v>100</v>
      </c>
    </row>
    <row r="35" spans="1:6" ht="15.75" customHeight="1" thickBot="1">
      <c r="A35" s="30" t="s">
        <v>42</v>
      </c>
      <c r="B35" s="31"/>
      <c r="C35" s="31" t="s">
        <v>59</v>
      </c>
      <c r="D35" s="39">
        <f>D36</f>
        <v>2103000</v>
      </c>
      <c r="E35" s="39">
        <f>E36</f>
        <v>803869</v>
      </c>
      <c r="F35" s="61">
        <f t="shared" si="0"/>
        <v>38.22486923442701</v>
      </c>
    </row>
    <row r="36" spans="1:6" ht="32.25" customHeight="1" thickBot="1">
      <c r="A36" s="22"/>
      <c r="B36" s="22" t="s">
        <v>43</v>
      </c>
      <c r="C36" s="22" t="s">
        <v>24</v>
      </c>
      <c r="D36" s="63">
        <f>D37</f>
        <v>2103000</v>
      </c>
      <c r="E36" s="63">
        <f>E37</f>
        <v>803869</v>
      </c>
      <c r="F36" s="61">
        <f t="shared" si="0"/>
        <v>38.22486923442701</v>
      </c>
    </row>
    <row r="37" spans="1:6" ht="16.5" thickBot="1">
      <c r="A37" s="34"/>
      <c r="B37" s="35"/>
      <c r="C37" s="35" t="s">
        <v>52</v>
      </c>
      <c r="D37" s="41">
        <v>2103000</v>
      </c>
      <c r="E37" s="41">
        <v>803869</v>
      </c>
      <c r="F37" s="61">
        <f t="shared" si="0"/>
        <v>38.22486923442701</v>
      </c>
    </row>
    <row r="38" spans="1:6" ht="14.25" customHeight="1" thickBot="1">
      <c r="A38" s="30"/>
      <c r="B38" s="31"/>
      <c r="C38" s="31" t="s">
        <v>60</v>
      </c>
      <c r="D38" s="39">
        <f>D10+D13+D17+D28+D32+D35</f>
        <v>2744591</v>
      </c>
      <c r="E38" s="39">
        <f>E13+E17+E28+E32+E35+E10</f>
        <v>1081335</v>
      </c>
      <c r="F38" s="61">
        <f t="shared" si="0"/>
        <v>39.398766519310165</v>
      </c>
    </row>
    <row r="39" spans="1:6" ht="18" customHeight="1" thickBot="1">
      <c r="A39" s="32"/>
      <c r="B39" s="33"/>
      <c r="C39" s="33" t="s">
        <v>61</v>
      </c>
      <c r="D39" s="40">
        <f>D12+D15+D19+D21+D23+D25+D30+D34+D37</f>
        <v>2739791</v>
      </c>
      <c r="E39" s="40">
        <f>E12+E15+E19+E21+E25+E30+E34+E37</f>
        <v>1081335</v>
      </c>
      <c r="F39" s="61">
        <f t="shared" si="0"/>
        <v>39.46779152132407</v>
      </c>
    </row>
    <row r="40" spans="1:6" ht="16.5" thickBot="1">
      <c r="A40" s="32"/>
      <c r="B40" s="33"/>
      <c r="C40" s="33" t="s">
        <v>62</v>
      </c>
      <c r="D40" s="40">
        <f>D16+D26+D31</f>
        <v>325552</v>
      </c>
      <c r="E40" s="40">
        <f>E16+E26+E31</f>
        <v>159993</v>
      </c>
      <c r="F40" s="61">
        <f t="shared" si="0"/>
        <v>49.14514424730918</v>
      </c>
    </row>
    <row r="41" spans="1:6" ht="16.5" thickBot="1">
      <c r="A41" s="32"/>
      <c r="B41" s="33"/>
      <c r="C41" s="33" t="s">
        <v>63</v>
      </c>
      <c r="D41" s="40">
        <f>D27</f>
        <v>4800</v>
      </c>
      <c r="E41" s="38" t="s">
        <v>18</v>
      </c>
      <c r="F41" s="61">
        <v>0</v>
      </c>
    </row>
  </sheetData>
  <sheetProtection/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3">
      <selection activeCell="H20" sqref="H20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3.421875" style="0" customWidth="1"/>
    <col min="6" max="6" width="11.42187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0" t="s">
        <v>91</v>
      </c>
      <c r="B3" s="71"/>
      <c r="C3" s="71"/>
      <c r="D3" s="71"/>
      <c r="E3" s="71"/>
      <c r="F3" s="71"/>
      <c r="G3" s="71"/>
      <c r="H3" s="71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82" t="s">
        <v>103</v>
      </c>
      <c r="G6" s="78" t="s">
        <v>64</v>
      </c>
      <c r="H6" s="79"/>
    </row>
    <row r="7" spans="1:8" ht="9" customHeight="1" thickBot="1">
      <c r="A7" s="43"/>
      <c r="B7" s="42"/>
      <c r="C7" s="42"/>
      <c r="D7" s="42"/>
      <c r="E7" s="92" t="s">
        <v>102</v>
      </c>
      <c r="F7" s="72"/>
      <c r="G7" s="80"/>
      <c r="H7" s="81"/>
    </row>
    <row r="8" spans="1:8" ht="15">
      <c r="A8" s="43" t="s">
        <v>0</v>
      </c>
      <c r="B8" s="42" t="s">
        <v>1</v>
      </c>
      <c r="C8" s="72" t="s">
        <v>2</v>
      </c>
      <c r="D8" s="72" t="s">
        <v>3</v>
      </c>
      <c r="E8" s="92"/>
      <c r="F8" s="72"/>
      <c r="G8" s="76" t="s">
        <v>93</v>
      </c>
      <c r="H8" s="82" t="s">
        <v>65</v>
      </c>
    </row>
    <row r="9" spans="1:8" ht="15" customHeight="1" thickBot="1">
      <c r="A9" s="44"/>
      <c r="B9" s="45"/>
      <c r="C9" s="73"/>
      <c r="D9" s="73"/>
      <c r="E9" s="93"/>
      <c r="F9" s="73"/>
      <c r="G9" s="77"/>
      <c r="H9" s="73"/>
    </row>
    <row r="10" spans="1:8" ht="11.25" customHeight="1" thickBot="1">
      <c r="A10" s="49">
        <v>1</v>
      </c>
      <c r="B10" s="50">
        <v>2</v>
      </c>
      <c r="C10" s="50">
        <v>3</v>
      </c>
      <c r="D10" s="50">
        <v>4</v>
      </c>
      <c r="E10" s="50"/>
      <c r="F10" s="50">
        <v>6</v>
      </c>
      <c r="G10" s="50">
        <v>7</v>
      </c>
      <c r="H10" s="50">
        <v>8</v>
      </c>
    </row>
    <row r="11" spans="1:8" ht="18.75" customHeight="1" thickBot="1">
      <c r="A11" s="46">
        <v>700</v>
      </c>
      <c r="B11" s="10"/>
      <c r="C11" s="10"/>
      <c r="D11" s="10" t="s">
        <v>72</v>
      </c>
      <c r="E11" s="53">
        <f>E12</f>
        <v>842736</v>
      </c>
      <c r="F11" s="67">
        <f>F12</f>
        <v>830910</v>
      </c>
      <c r="G11" s="67">
        <f>G12</f>
        <v>626741</v>
      </c>
      <c r="H11" s="67">
        <f>H12</f>
        <v>201235</v>
      </c>
    </row>
    <row r="12" spans="1:8" ht="17.25" customHeight="1" thickBot="1">
      <c r="A12" s="12"/>
      <c r="B12" s="13">
        <v>70005</v>
      </c>
      <c r="C12" s="13"/>
      <c r="D12" s="13" t="s">
        <v>53</v>
      </c>
      <c r="E12" s="54">
        <f>E13+E14+E15+E16+E17+E18</f>
        <v>842736</v>
      </c>
      <c r="F12" s="54">
        <f>F13+F14+F15+F16+F17+F18+F19</f>
        <v>830910</v>
      </c>
      <c r="G12" s="54">
        <f>G13+G14+G15+G16+G17+G18+G19</f>
        <v>626741</v>
      </c>
      <c r="H12" s="54">
        <f>H13+H14+H15+H16+H17+H18+H19</f>
        <v>201235</v>
      </c>
    </row>
    <row r="13" spans="1:8" ht="30.75" thickBot="1">
      <c r="A13" s="12"/>
      <c r="B13" s="13"/>
      <c r="C13" s="13" t="s">
        <v>82</v>
      </c>
      <c r="D13" s="13" t="s">
        <v>73</v>
      </c>
      <c r="E13" s="21">
        <v>693333</v>
      </c>
      <c r="F13" s="21">
        <v>632354</v>
      </c>
      <c r="G13" s="21">
        <v>472068</v>
      </c>
      <c r="H13" s="21">
        <v>157356</v>
      </c>
    </row>
    <row r="14" spans="1:8" ht="45" customHeight="1" thickBot="1">
      <c r="A14" s="12"/>
      <c r="B14" s="13"/>
      <c r="C14" s="13" t="s">
        <v>83</v>
      </c>
      <c r="D14" s="48" t="s">
        <v>92</v>
      </c>
      <c r="E14" s="21">
        <v>14666</v>
      </c>
      <c r="F14" s="21">
        <f aca="true" t="shared" si="0" ref="F14:F19">G14+H14</f>
        <v>6756</v>
      </c>
      <c r="G14" s="21">
        <v>5067</v>
      </c>
      <c r="H14" s="21">
        <v>1689</v>
      </c>
    </row>
    <row r="15" spans="1:8" ht="33.75" customHeight="1" thickBot="1">
      <c r="A15" s="12"/>
      <c r="B15" s="13"/>
      <c r="C15" s="13" t="s">
        <v>84</v>
      </c>
      <c r="D15" s="13" t="s">
        <v>74</v>
      </c>
      <c r="E15" s="21">
        <v>60000</v>
      </c>
      <c r="F15" s="21">
        <f t="shared" si="0"/>
        <v>53887</v>
      </c>
      <c r="G15" s="21">
        <v>40415</v>
      </c>
      <c r="H15" s="21">
        <v>13472</v>
      </c>
    </row>
    <row r="16" spans="1:8" ht="33" customHeight="1" thickBot="1">
      <c r="A16" s="12"/>
      <c r="B16" s="13"/>
      <c r="C16" s="13" t="s">
        <v>85</v>
      </c>
      <c r="D16" s="13" t="s">
        <v>75</v>
      </c>
      <c r="E16" s="21">
        <v>60000</v>
      </c>
      <c r="F16" s="21">
        <v>109114</v>
      </c>
      <c r="G16" s="21">
        <v>81836</v>
      </c>
      <c r="H16" s="21">
        <v>27279</v>
      </c>
    </row>
    <row r="17" spans="1:8" ht="21" customHeight="1" thickBot="1">
      <c r="A17" s="12"/>
      <c r="B17" s="13"/>
      <c r="C17" s="13" t="s">
        <v>80</v>
      </c>
      <c r="D17" s="13" t="s">
        <v>68</v>
      </c>
      <c r="E17" s="21">
        <v>12632</v>
      </c>
      <c r="F17" s="21">
        <v>27272</v>
      </c>
      <c r="G17" s="21">
        <v>25904</v>
      </c>
      <c r="H17" s="21">
        <v>1363</v>
      </c>
    </row>
    <row r="18" spans="1:8" ht="21" customHeight="1" thickBot="1">
      <c r="A18" s="12"/>
      <c r="B18" s="13"/>
      <c r="C18" s="13" t="s">
        <v>89</v>
      </c>
      <c r="D18" s="13" t="s">
        <v>90</v>
      </c>
      <c r="E18" s="21">
        <v>2105</v>
      </c>
      <c r="F18" s="21">
        <f t="shared" si="0"/>
        <v>1138</v>
      </c>
      <c r="G18" s="21">
        <v>1081</v>
      </c>
      <c r="H18" s="21">
        <v>57</v>
      </c>
    </row>
    <row r="19" spans="1:8" ht="21" customHeight="1" thickBot="1">
      <c r="A19" s="12"/>
      <c r="B19" s="13"/>
      <c r="C19" s="13" t="s">
        <v>99</v>
      </c>
      <c r="D19" s="13" t="s">
        <v>100</v>
      </c>
      <c r="E19" s="21"/>
      <c r="F19" s="21">
        <f t="shared" si="0"/>
        <v>389</v>
      </c>
      <c r="G19" s="21">
        <v>370</v>
      </c>
      <c r="H19" s="21">
        <v>19</v>
      </c>
    </row>
    <row r="20" spans="1:8" ht="15.75" thickBot="1">
      <c r="A20" s="12"/>
      <c r="B20" s="13"/>
      <c r="C20" s="13"/>
      <c r="D20" s="10" t="s">
        <v>76</v>
      </c>
      <c r="E20" s="53">
        <f>SUM(E13:E19)</f>
        <v>842736</v>
      </c>
      <c r="F20" s="53">
        <f>SUM(F13:F19)</f>
        <v>830910</v>
      </c>
      <c r="G20" s="53">
        <f>SUM(G13:G19)</f>
        <v>626741</v>
      </c>
      <c r="H20" s="53">
        <f>SUM(H13:H19)</f>
        <v>201235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2007-08-23T06:58:15Z</cp:lastPrinted>
  <dcterms:created xsi:type="dcterms:W3CDTF">2005-11-08T12:36:18Z</dcterms:created>
  <dcterms:modified xsi:type="dcterms:W3CDTF">2007-10-04T09:29:28Z</dcterms:modified>
  <cp:category/>
  <cp:version/>
  <cp:contentType/>
  <cp:contentStatus/>
</cp:coreProperties>
</file>