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<sst xmlns="http://schemas.openxmlformats.org/spreadsheetml/2006/main" count="388" uniqueCount="157">
  <si>
    <t>Dział</t>
  </si>
  <si>
    <t>Rozdział</t>
  </si>
  <si>
    <t>§</t>
  </si>
  <si>
    <t>Wyszczególnienie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</si>
  <si>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</si>
  <si>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</si>
  <si>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</si>
  <si>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</si>
  <si>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</si>
  <si>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</si>
  <si>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</si>
  <si>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</si>
  <si>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</si>
  <si>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</si>
  <si>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</si>
  <si>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</si>
  <si>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</si>
  <si>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Drogi wewnętrzne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</si>
  <si>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</si>
  <si>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</si>
  <si>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</si>
  <si>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</si>
  <si>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</si>
  <si>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</si>
  <si>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</si>
  <si>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</si>
  <si>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</si>
  <si>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</si>
  <si>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</si>
  <si>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</si>
  <si>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</si>
  <si>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</si>
  <si>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</si>
  <si>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</si>
  <si>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</si>
  <si>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</si>
  <si>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</si>
  <si>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</si>
  <si>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Dotacje celowe otrzymane z budżetu państwa na zadania bieżące  realizowane przez powiat na podstawie porozumień z organami administracji rządowej-pozostałe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</si>
  <si>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</si>
  <si>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</si>
  <si>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</si>
  <si>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</si>
  <si>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</si>
  <si>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</si>
  <si>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</si>
  <si>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</si>
  <si>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</si>
  <si>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</si>
  <si>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</si>
  <si>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</si>
  <si>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</si>
  <si>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</si>
  <si>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</si>
  <si>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</si>
  <si>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</si>
  <si>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</si>
  <si>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</si>
  <si>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</si>
  <si>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</si>
  <si>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</si>
  <si>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</si>
  <si>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</si>
  <si>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</si>
  <si>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</si>
  <si>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</si>
  <si>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</si>
  <si>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</si>
  <si>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</si>
  <si>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</si>
  <si>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</si>
  <si>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</si>
  <si>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</si>
  <si>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</si>
  <si>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</si>
  <si>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</si>
  <si>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</si>
  <si>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 xml:space="preserve">Dotacje celowe otrzymane z budżetu państwa na realizację inwestycji i zakupów inwestycyjnych własnych powiatu 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</si>
  <si>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</si>
  <si>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</si>
  <si>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</si>
  <si>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</si>
  <si>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</si>
  <si>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</si>
  <si>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</si>
  <si>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</si>
  <si>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</si>
  <si>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</si>
  <si>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</si>
  <si>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</si>
  <si>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</si>
  <si>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</si>
  <si>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</si>
  <si>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Wpływy ze sprzedaży wyrobów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</si>
  <si>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</si>
  <si>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</si>
  <si>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</si>
  <si>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</si>
  <si>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</si>
  <si>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</si>
  <si>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</si>
  <si>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</si>
  <si>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</si>
  <si>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</si>
  <si>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</si>
  <si>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</si>
  <si>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>Dotacje celowe otrzymane od samorządu województwa na zadania bieżące realizowane  na podstawie porozumień (umów) między jednostkami samorządu terytorialnego-współfinansowanie programów i projektów realizowanych  ze środków z funduszy strukturalnych , Funduszu Spójności  oraz z Sekcji Gwarancji Europejski.Funduszu  Orientacji i Gwarancji Rolnej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</si>
  <si>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</si>
  <si>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</si>
  <si>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</si>
  <si>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</si>
  <si>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</si>
  <si>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</si>
  <si>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</si>
  <si>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</si>
  <si>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</si>
  <si>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</si>
  <si>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</si>
  <si>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</si>
  <si>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</si>
  <si>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O840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</si>
  <si>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</si>
  <si>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</si>
  <si>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</si>
  <si>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</si>
  <si>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</si>
  <si>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</si>
  <si>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</si>
  <si>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</si>
  <si>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</si>
  <si>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</si>
  <si>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</si>
  <si>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</si>
  <si>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</si>
  <si>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</si>
  <si>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uzupełnienie dochodów</t>
  </si>
  <si>
    <t>Plan na 2006 rok wg uchwały budżetowej</t>
  </si>
  <si>
    <t>Plan po zmianach</t>
  </si>
  <si>
    <t>Wykonanie na 31.12.2006</t>
  </si>
  <si>
    <t>Usuwanie skutków klęsk żywiołowych</t>
  </si>
  <si>
    <t>O960</t>
  </si>
  <si>
    <t>URZĘDY NACZELNYCH ORGANÓW WŁADZY PAŃSTWAWEJ ,KONTROLI I OCHRNY PRAWA ORAZ SĄDOWNICTWA</t>
  </si>
  <si>
    <t>Wybory do rad gmin,rad powiatów i sejmików województw, wybory wójtów,burmistrzów i prezydentów miast oraz referenda  gminne,powiatowe i wojewódzkie</t>
  </si>
  <si>
    <t>Otrzymane spadki,zapisy i darowizny w postaci pieniężnej</t>
  </si>
  <si>
    <t>Różne rozliczenia finansowe</t>
  </si>
  <si>
    <t>Szpitale ogólne</t>
  </si>
  <si>
    <t>Ratownictwo medyczne</t>
  </si>
  <si>
    <t>Wpływy ze sprzedaży wyrobów i składników majątkowych</t>
  </si>
  <si>
    <t>Kolonie i obozy oraz inne formy wypoczynku dzieci</t>
  </si>
  <si>
    <t>Młodzieżowe ośrodki socjoterapii</t>
  </si>
  <si>
    <t>KULTURA FIZYCZNA I SPORT</t>
  </si>
  <si>
    <t>Zadania w zakresie kultury fizycznej i sportu</t>
  </si>
  <si>
    <t xml:space="preserve">WEDŁUG ŹRÓDEŁ I DZIAŁÓW KLASYFIKACJI BUDŻETOWEJ </t>
  </si>
  <si>
    <t>Środki na dofinansowanie własnych inwesycji  gmin 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</si>
  <si>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</si>
  <si>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%               (7:6)</t>
  </si>
  <si>
    <t>Tabela Nr 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</si>
</sst>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4" fillId="0" borderId="1" xfId="15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2" fillId="0" borderId="1" xfId="15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9" fontId="0" fillId="0" borderId="0" xfId="0" applyNumberForma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9" fontId="0" fillId="0" borderId="0" xfId="15" applyNumberFormat="1" applyAlignment="1">
      <alignment/>
    </xf>
    <xf numFmtId="169" fontId="4" fillId="0" borderId="2" xfId="15" applyNumberFormat="1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15" applyNumberFormat="1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69" fontId="2" fillId="0" borderId="15" xfId="15" applyNumberFormat="1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169" fontId="2" fillId="0" borderId="17" xfId="15" applyNumberFormat="1" applyFont="1" applyBorder="1" applyAlignment="1">
      <alignment wrapText="1"/>
    </xf>
    <xf numFmtId="169" fontId="4" fillId="0" borderId="18" xfId="15" applyNumberFormat="1" applyFont="1" applyBorder="1" applyAlignment="1">
      <alignment horizontal="center" wrapText="1"/>
    </xf>
    <xf numFmtId="169" fontId="2" fillId="0" borderId="0" xfId="15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169" fontId="2" fillId="0" borderId="18" xfId="15" applyNumberFormat="1" applyFont="1" applyBorder="1" applyAlignment="1">
      <alignment wrapText="1"/>
    </xf>
    <xf numFmtId="169" fontId="4" fillId="0" borderId="18" xfId="15" applyNumberFormat="1" applyFont="1" applyBorder="1" applyAlignment="1">
      <alignment wrapText="1"/>
    </xf>
    <xf numFmtId="169" fontId="2" fillId="0" borderId="18" xfId="15" applyNumberFormat="1" applyFont="1" applyBorder="1" applyAlignment="1">
      <alignment horizontal="center" wrapText="1"/>
    </xf>
    <xf numFmtId="169" fontId="4" fillId="0" borderId="18" xfId="15" applyNumberFormat="1" applyFont="1" applyBorder="1" applyAlignment="1">
      <alignment wrapText="1"/>
    </xf>
    <xf numFmtId="169" fontId="4" fillId="0" borderId="19" xfId="15" applyNumberFormat="1" applyFont="1" applyBorder="1" applyAlignment="1">
      <alignment wrapText="1"/>
    </xf>
    <xf numFmtId="169" fontId="2" fillId="0" borderId="20" xfId="15" applyNumberFormat="1" applyFont="1" applyBorder="1" applyAlignment="1">
      <alignment wrapText="1"/>
    </xf>
    <xf numFmtId="169" fontId="2" fillId="0" borderId="21" xfId="15" applyNumberFormat="1" applyFont="1" applyBorder="1" applyAlignment="1">
      <alignment wrapText="1"/>
    </xf>
    <xf numFmtId="169" fontId="2" fillId="0" borderId="22" xfId="15" applyNumberFormat="1" applyFont="1" applyBorder="1" applyAlignment="1">
      <alignment wrapText="1"/>
    </xf>
    <xf numFmtId="169" fontId="2" fillId="0" borderId="18" xfId="15" applyNumberFormat="1" applyFont="1" applyBorder="1" applyAlignment="1">
      <alignment wrapText="1"/>
    </xf>
    <xf numFmtId="169" fontId="4" fillId="0" borderId="18" xfId="15" applyNumberFormat="1" applyFont="1" applyBorder="1" applyAlignment="1">
      <alignment horizontal="center" wrapText="1"/>
    </xf>
    <xf numFmtId="169" fontId="2" fillId="0" borderId="19" xfId="15" applyNumberFormat="1" applyFont="1" applyBorder="1" applyAlignment="1">
      <alignment wrapText="1"/>
    </xf>
    <xf numFmtId="169" fontId="4" fillId="0" borderId="23" xfId="15" applyNumberFormat="1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9" fontId="4" fillId="0" borderId="15" xfId="15" applyNumberFormat="1" applyFont="1" applyBorder="1" applyAlignment="1">
      <alignment wrapText="1"/>
    </xf>
    <xf numFmtId="169" fontId="4" fillId="0" borderId="20" xfId="15" applyNumberFormat="1" applyFont="1" applyBorder="1" applyAlignment="1">
      <alignment wrapText="1"/>
    </xf>
    <xf numFmtId="43" fontId="4" fillId="0" borderId="24" xfId="15" applyFont="1" applyBorder="1" applyAlignment="1">
      <alignment horizontal="center" wrapText="1"/>
    </xf>
    <xf numFmtId="43" fontId="4" fillId="0" borderId="11" xfId="15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 wrapText="1"/>
    </xf>
    <xf numFmtId="169" fontId="2" fillId="0" borderId="1" xfId="15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workbookViewId="0" topLeftCell="A1">
      <selection activeCell="E4" sqref="E4:H4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5.8515625" style="0" customWidth="1"/>
    <col min="4" max="4" width="51.140625" style="0" customWidth="1"/>
    <col min="5" max="5" width="15.28125" style="0" customWidth="1"/>
    <col min="6" max="6" width="14.8515625" style="0" customWidth="1"/>
    <col min="7" max="7" width="15.7109375" style="0" customWidth="1"/>
    <col min="8" max="8" width="12.7109375" style="0" customWidth="1"/>
    <col min="9" max="9" width="8.421875" style="0" customWidth="1"/>
  </cols>
  <sheetData>
    <row r="1" spans="5:8" ht="12.75">
      <c r="E1" s="1"/>
      <c r="F1" s="1"/>
      <c r="G1" s="87" t="s">
        <v>156</v>
      </c>
      <c r="H1" s="87"/>
    </row>
    <row r="2" spans="1:8" ht="12.75" customHeight="1">
      <c r="A2" s="88" t="s">
        <v>128</v>
      </c>
      <c r="B2" s="88"/>
      <c r="C2" s="88"/>
      <c r="D2" s="88"/>
      <c r="E2" s="88"/>
      <c r="F2" s="88"/>
      <c r="G2" s="88"/>
      <c r="H2" s="88"/>
    </row>
    <row r="3" spans="1:8" ht="12.75" customHeight="1">
      <c r="A3" s="88" t="s">
        <v>152</v>
      </c>
      <c r="B3" s="88"/>
      <c r="C3" s="88"/>
      <c r="D3" s="88"/>
      <c r="E3" s="88"/>
      <c r="F3" s="88"/>
      <c r="G3" s="88"/>
      <c r="H3" s="88"/>
    </row>
    <row r="4" spans="5:8" ht="13.5" thickBot="1">
      <c r="E4" s="85" t="s">
        <v>109</v>
      </c>
      <c r="F4" s="85"/>
      <c r="G4" s="85"/>
      <c r="H4" s="86"/>
    </row>
    <row r="5" spans="1:8" ht="45" customHeight="1" thickBot="1">
      <c r="A5" s="16" t="s">
        <v>0</v>
      </c>
      <c r="B5" s="26" t="s">
        <v>1</v>
      </c>
      <c r="C5" s="16" t="s">
        <v>2</v>
      </c>
      <c r="D5" s="24" t="s">
        <v>3</v>
      </c>
      <c r="E5" s="16" t="s">
        <v>136</v>
      </c>
      <c r="F5" s="16" t="s">
        <v>137</v>
      </c>
      <c r="G5" s="18" t="s">
        <v>138</v>
      </c>
      <c r="H5" s="16" t="s">
        <v>155</v>
      </c>
    </row>
    <row r="6" spans="1:8" ht="12.75" customHeight="1" thickBot="1">
      <c r="A6" s="17">
        <v>1</v>
      </c>
      <c r="B6" s="17">
        <v>2</v>
      </c>
      <c r="C6" s="17">
        <v>3</v>
      </c>
      <c r="D6" s="17">
        <v>4</v>
      </c>
      <c r="E6" s="25">
        <v>5</v>
      </c>
      <c r="F6" s="25">
        <v>6</v>
      </c>
      <c r="G6" s="56">
        <v>7</v>
      </c>
      <c r="H6" s="17">
        <v>8</v>
      </c>
    </row>
    <row r="7" spans="1:8" ht="20.25" customHeight="1">
      <c r="A7" s="69" t="s">
        <v>112</v>
      </c>
      <c r="B7" s="70"/>
      <c r="C7" s="71"/>
      <c r="D7" s="71" t="s">
        <v>4</v>
      </c>
      <c r="E7" s="72">
        <v>20000</v>
      </c>
      <c r="F7" s="72">
        <f>F8</f>
        <v>20000</v>
      </c>
      <c r="G7" s="73">
        <f>G8</f>
        <v>20000</v>
      </c>
      <c r="H7" s="74">
        <f>(G7/F7)*100</f>
        <v>100</v>
      </c>
    </row>
    <row r="8" spans="1:8" ht="15">
      <c r="A8" s="12"/>
      <c r="B8" s="2" t="s">
        <v>126</v>
      </c>
      <c r="C8" s="3"/>
      <c r="D8" s="3" t="s">
        <v>6</v>
      </c>
      <c r="E8" s="9">
        <v>20000</v>
      </c>
      <c r="F8" s="9">
        <f>F9</f>
        <v>20000</v>
      </c>
      <c r="G8" s="57">
        <f>G9</f>
        <v>20000</v>
      </c>
      <c r="H8" s="75">
        <f>(G8/F8)*100</f>
        <v>100</v>
      </c>
    </row>
    <row r="9" spans="1:8" ht="48" customHeight="1">
      <c r="A9" s="12"/>
      <c r="B9" s="2"/>
      <c r="C9" s="2">
        <v>2110</v>
      </c>
      <c r="D9" s="3" t="s">
        <v>7</v>
      </c>
      <c r="E9" s="9">
        <v>20000</v>
      </c>
      <c r="F9" s="9">
        <v>20000</v>
      </c>
      <c r="G9" s="57">
        <v>20000</v>
      </c>
      <c r="H9" s="75">
        <f>(G9/F9)*100</f>
        <v>100</v>
      </c>
    </row>
    <row r="10" spans="1:8" ht="14.25">
      <c r="A10" s="13" t="s">
        <v>113</v>
      </c>
      <c r="B10" s="4"/>
      <c r="C10" s="4"/>
      <c r="D10" s="5" t="s">
        <v>8</v>
      </c>
      <c r="E10" s="8">
        <v>114937</v>
      </c>
      <c r="F10" s="8">
        <f>F11</f>
        <v>117142</v>
      </c>
      <c r="G10" s="58">
        <f>G11</f>
        <v>117142</v>
      </c>
      <c r="H10" s="75">
        <f aca="true" t="shared" si="0" ref="H10:H61">(G10/F10)*100</f>
        <v>100</v>
      </c>
    </row>
    <row r="11" spans="1:8" ht="15">
      <c r="A11" s="12"/>
      <c r="B11" s="2" t="s">
        <v>127</v>
      </c>
      <c r="C11" s="2"/>
      <c r="D11" s="3" t="s">
        <v>9</v>
      </c>
      <c r="E11" s="9">
        <f>E12+E13</f>
        <v>114937</v>
      </c>
      <c r="F11" s="9">
        <f>F12+F13</f>
        <v>117142</v>
      </c>
      <c r="G11" s="57">
        <f>G12+G13</f>
        <v>117142</v>
      </c>
      <c r="H11" s="75">
        <f t="shared" si="0"/>
        <v>100</v>
      </c>
    </row>
    <row r="12" spans="1:8" ht="34.5" customHeight="1">
      <c r="A12" s="12"/>
      <c r="B12" s="2"/>
      <c r="C12" s="2">
        <v>2440</v>
      </c>
      <c r="D12" s="3" t="s">
        <v>10</v>
      </c>
      <c r="E12" s="9">
        <v>10000</v>
      </c>
      <c r="F12" s="9">
        <v>10000</v>
      </c>
      <c r="G12" s="57">
        <v>10000</v>
      </c>
      <c r="H12" s="75">
        <f t="shared" si="0"/>
        <v>100</v>
      </c>
    </row>
    <row r="13" spans="1:8" ht="45.75" customHeight="1">
      <c r="A13" s="12"/>
      <c r="B13" s="2"/>
      <c r="C13" s="2">
        <v>2460</v>
      </c>
      <c r="D13" s="3" t="s">
        <v>108</v>
      </c>
      <c r="E13" s="9">
        <v>104937</v>
      </c>
      <c r="F13" s="9">
        <v>107142</v>
      </c>
      <c r="G13" s="57">
        <v>107142</v>
      </c>
      <c r="H13" s="75">
        <f t="shared" si="0"/>
        <v>100</v>
      </c>
    </row>
    <row r="14" spans="1:8" ht="14.25">
      <c r="A14" s="13">
        <v>600</v>
      </c>
      <c r="B14" s="4"/>
      <c r="C14" s="4"/>
      <c r="D14" s="5" t="s">
        <v>11</v>
      </c>
      <c r="E14" s="8">
        <v>45770</v>
      </c>
      <c r="F14" s="8">
        <f>F15+F20+F22</f>
        <v>889790</v>
      </c>
      <c r="G14" s="58">
        <f>G15+G20+G22</f>
        <v>929031</v>
      </c>
      <c r="H14" s="75">
        <f>(G14/F14)*100</f>
        <v>104.41014171883253</v>
      </c>
    </row>
    <row r="15" spans="1:8" ht="15">
      <c r="A15" s="12"/>
      <c r="B15" s="2">
        <v>60014</v>
      </c>
      <c r="C15" s="2"/>
      <c r="D15" s="3" t="s">
        <v>12</v>
      </c>
      <c r="E15" s="9">
        <f>E16+E17+E18</f>
        <v>45770</v>
      </c>
      <c r="F15" s="9">
        <f>F16+F17+F18</f>
        <v>120770</v>
      </c>
      <c r="G15" s="57">
        <f>G16+G17+G18+G19</f>
        <v>160011</v>
      </c>
      <c r="H15" s="75">
        <f t="shared" si="0"/>
        <v>132.49234081311585</v>
      </c>
    </row>
    <row r="16" spans="1:8" ht="15">
      <c r="A16" s="12"/>
      <c r="B16" s="2"/>
      <c r="C16" s="2" t="s">
        <v>117</v>
      </c>
      <c r="D16" s="3" t="s">
        <v>13</v>
      </c>
      <c r="E16" s="9">
        <v>45000</v>
      </c>
      <c r="F16" s="9">
        <v>120000</v>
      </c>
      <c r="G16" s="57">
        <v>133660</v>
      </c>
      <c r="H16" s="75">
        <f t="shared" si="0"/>
        <v>111.38333333333333</v>
      </c>
    </row>
    <row r="17" spans="1:8" ht="15">
      <c r="A17" s="12"/>
      <c r="B17" s="2"/>
      <c r="C17" s="2" t="s">
        <v>122</v>
      </c>
      <c r="D17" s="3" t="s">
        <v>14</v>
      </c>
      <c r="E17" s="9">
        <v>700</v>
      </c>
      <c r="F17" s="9">
        <v>700</v>
      </c>
      <c r="G17" s="57">
        <v>433</v>
      </c>
      <c r="H17" s="75">
        <f t="shared" si="0"/>
        <v>61.857142857142854</v>
      </c>
    </row>
    <row r="18" spans="1:8" ht="15">
      <c r="A18" s="12"/>
      <c r="B18" s="2"/>
      <c r="C18" s="2" t="s">
        <v>123</v>
      </c>
      <c r="D18" s="3" t="s">
        <v>15</v>
      </c>
      <c r="E18" s="9">
        <v>70</v>
      </c>
      <c r="F18" s="9">
        <v>70</v>
      </c>
      <c r="G18" s="57">
        <v>106</v>
      </c>
      <c r="H18" s="75">
        <f t="shared" si="0"/>
        <v>151.42857142857142</v>
      </c>
    </row>
    <row r="19" spans="1:8" ht="90" customHeight="1">
      <c r="A19" s="12"/>
      <c r="B19" s="2"/>
      <c r="C19" s="2">
        <v>6298</v>
      </c>
      <c r="D19" s="3" t="s">
        <v>153</v>
      </c>
      <c r="E19" s="6" t="s">
        <v>16</v>
      </c>
      <c r="F19" s="6" t="s">
        <v>16</v>
      </c>
      <c r="G19" s="57">
        <v>25812</v>
      </c>
      <c r="H19" s="75">
        <v>0</v>
      </c>
    </row>
    <row r="20" spans="1:8" ht="15">
      <c r="A20" s="12"/>
      <c r="B20" s="2">
        <v>60017</v>
      </c>
      <c r="C20" s="2"/>
      <c r="D20" s="3" t="s">
        <v>17</v>
      </c>
      <c r="E20" s="6" t="s">
        <v>16</v>
      </c>
      <c r="F20" s="9">
        <f>F21</f>
        <v>169020</v>
      </c>
      <c r="G20" s="59">
        <f>G21</f>
        <v>169020</v>
      </c>
      <c r="H20" s="75">
        <f t="shared" si="0"/>
        <v>100</v>
      </c>
    </row>
    <row r="21" spans="1:8" ht="44.25" customHeight="1">
      <c r="A21" s="12"/>
      <c r="B21" s="2"/>
      <c r="C21" s="2">
        <v>6260</v>
      </c>
      <c r="D21" s="3" t="s">
        <v>18</v>
      </c>
      <c r="E21" s="6" t="s">
        <v>16</v>
      </c>
      <c r="F21" s="9">
        <v>169020</v>
      </c>
      <c r="G21" s="59">
        <v>169020</v>
      </c>
      <c r="H21" s="75">
        <f t="shared" si="0"/>
        <v>100</v>
      </c>
    </row>
    <row r="22" spans="1:8" ht="15.75" customHeight="1">
      <c r="A22" s="12"/>
      <c r="B22" s="2">
        <v>60078</v>
      </c>
      <c r="C22" s="2"/>
      <c r="D22" s="3" t="s">
        <v>139</v>
      </c>
      <c r="E22" s="6"/>
      <c r="F22" s="9">
        <f>F23</f>
        <v>600000</v>
      </c>
      <c r="G22" s="59">
        <f>G23</f>
        <v>600000</v>
      </c>
      <c r="H22" s="75">
        <f t="shared" si="0"/>
        <v>100</v>
      </c>
    </row>
    <row r="23" spans="1:8" ht="30" customHeight="1">
      <c r="A23" s="12"/>
      <c r="B23" s="2"/>
      <c r="C23" s="2">
        <v>2130</v>
      </c>
      <c r="D23" s="3" t="s">
        <v>71</v>
      </c>
      <c r="E23" s="6"/>
      <c r="F23" s="9">
        <v>600000</v>
      </c>
      <c r="G23" s="59">
        <v>600000</v>
      </c>
      <c r="H23" s="75">
        <f t="shared" si="0"/>
        <v>100</v>
      </c>
    </row>
    <row r="24" spans="1:8" ht="14.25">
      <c r="A24" s="13">
        <v>630</v>
      </c>
      <c r="B24" s="4"/>
      <c r="C24" s="4"/>
      <c r="D24" s="5" t="s">
        <v>19</v>
      </c>
      <c r="E24" s="8">
        <f>E28</f>
        <v>71963</v>
      </c>
      <c r="F24" s="8">
        <f>F25</f>
        <v>73915</v>
      </c>
      <c r="G24" s="58">
        <f>G25</f>
        <v>74085</v>
      </c>
      <c r="H24" s="75">
        <f t="shared" si="0"/>
        <v>100.22999391192586</v>
      </c>
    </row>
    <row r="25" spans="1:8" ht="15">
      <c r="A25" s="12"/>
      <c r="B25" s="2">
        <v>63003</v>
      </c>
      <c r="C25" s="2"/>
      <c r="D25" s="3" t="s">
        <v>20</v>
      </c>
      <c r="E25" s="9">
        <f>E28</f>
        <v>71963</v>
      </c>
      <c r="F25" s="9">
        <f>F27+F28</f>
        <v>73915</v>
      </c>
      <c r="G25" s="57">
        <f>G26+G27+G28</f>
        <v>74085</v>
      </c>
      <c r="H25" s="75">
        <f t="shared" si="0"/>
        <v>100.22999391192586</v>
      </c>
    </row>
    <row r="26" spans="1:8" ht="15">
      <c r="A26" s="12"/>
      <c r="B26" s="2"/>
      <c r="C26" s="2" t="s">
        <v>122</v>
      </c>
      <c r="D26" s="3" t="s">
        <v>14</v>
      </c>
      <c r="E26" s="6" t="s">
        <v>16</v>
      </c>
      <c r="F26" s="6" t="s">
        <v>16</v>
      </c>
      <c r="G26" s="57">
        <v>58</v>
      </c>
      <c r="H26" s="75">
        <v>0</v>
      </c>
    </row>
    <row r="27" spans="1:8" ht="15">
      <c r="A27" s="12"/>
      <c r="B27" s="2"/>
      <c r="C27" s="2" t="s">
        <v>123</v>
      </c>
      <c r="D27" s="3" t="s">
        <v>15</v>
      </c>
      <c r="E27" s="6" t="s">
        <v>16</v>
      </c>
      <c r="F27" s="9">
        <v>5000</v>
      </c>
      <c r="G27" s="59">
        <v>5082</v>
      </c>
      <c r="H27" s="75">
        <f t="shared" si="0"/>
        <v>101.64</v>
      </c>
    </row>
    <row r="28" spans="1:8" ht="28.5" customHeight="1">
      <c r="A28" s="12"/>
      <c r="B28" s="2"/>
      <c r="C28" s="2">
        <v>2701</v>
      </c>
      <c r="D28" s="3" t="s">
        <v>21</v>
      </c>
      <c r="E28" s="9">
        <v>71963</v>
      </c>
      <c r="F28" s="9">
        <v>68915</v>
      </c>
      <c r="G28" s="57">
        <v>68945</v>
      </c>
      <c r="H28" s="75">
        <f t="shared" si="0"/>
        <v>100.0435318871073</v>
      </c>
    </row>
    <row r="29" spans="1:8" ht="14.25">
      <c r="A29" s="13">
        <v>700</v>
      </c>
      <c r="B29" s="4"/>
      <c r="C29" s="4"/>
      <c r="D29" s="5" t="s">
        <v>22</v>
      </c>
      <c r="E29" s="8">
        <f>E30</f>
        <v>3195176</v>
      </c>
      <c r="F29" s="8">
        <f>F30</f>
        <v>1421707</v>
      </c>
      <c r="G29" s="58">
        <f>G30</f>
        <v>646806</v>
      </c>
      <c r="H29" s="75">
        <f t="shared" si="0"/>
        <v>45.49502815981071</v>
      </c>
    </row>
    <row r="30" spans="1:8" ht="15">
      <c r="A30" s="12"/>
      <c r="B30" s="2">
        <v>70005</v>
      </c>
      <c r="C30" s="2"/>
      <c r="D30" s="3" t="s">
        <v>23</v>
      </c>
      <c r="E30" s="9">
        <f>E31+E33+E36+E37</f>
        <v>3195176</v>
      </c>
      <c r="F30" s="9">
        <f>SUM(F31:F37)</f>
        <v>1421707</v>
      </c>
      <c r="G30" s="57">
        <f>G31+G32+G33+G34+G35+G36+G37</f>
        <v>646806</v>
      </c>
      <c r="H30" s="75">
        <f t="shared" si="0"/>
        <v>45.49502815981071</v>
      </c>
    </row>
    <row r="31" spans="1:8" ht="32.25" customHeight="1">
      <c r="A31" s="12"/>
      <c r="B31" s="2"/>
      <c r="C31" s="2" t="s">
        <v>115</v>
      </c>
      <c r="D31" s="3" t="s">
        <v>24</v>
      </c>
      <c r="E31" s="9">
        <v>600</v>
      </c>
      <c r="F31" s="9">
        <v>600</v>
      </c>
      <c r="G31" s="57">
        <v>632</v>
      </c>
      <c r="H31" s="75">
        <f t="shared" si="0"/>
        <v>105.33333333333333</v>
      </c>
    </row>
    <row r="32" spans="1:8" ht="61.5" customHeight="1">
      <c r="A32" s="12"/>
      <c r="B32" s="2"/>
      <c r="C32" s="2" t="s">
        <v>118</v>
      </c>
      <c r="D32" s="3" t="s">
        <v>25</v>
      </c>
      <c r="E32" s="6" t="s">
        <v>16</v>
      </c>
      <c r="F32" s="9">
        <v>122923</v>
      </c>
      <c r="G32" s="59">
        <v>180976</v>
      </c>
      <c r="H32" s="75">
        <f t="shared" si="0"/>
        <v>147.22712592435917</v>
      </c>
    </row>
    <row r="33" spans="1:8" ht="15">
      <c r="A33" s="12"/>
      <c r="B33" s="2"/>
      <c r="C33" s="2" t="s">
        <v>121</v>
      </c>
      <c r="D33" s="3" t="s">
        <v>26</v>
      </c>
      <c r="E33" s="9">
        <v>3000000</v>
      </c>
      <c r="F33" s="9">
        <v>995108</v>
      </c>
      <c r="G33" s="57">
        <v>91110</v>
      </c>
      <c r="H33" s="75">
        <f t="shared" si="0"/>
        <v>9.155790125292933</v>
      </c>
    </row>
    <row r="34" spans="1:8" ht="18" customHeight="1">
      <c r="A34" s="12"/>
      <c r="B34" s="2"/>
      <c r="C34" s="2" t="s">
        <v>122</v>
      </c>
      <c r="D34" s="3" t="s">
        <v>14</v>
      </c>
      <c r="E34" s="9"/>
      <c r="F34" s="9"/>
      <c r="G34" s="57">
        <v>28661</v>
      </c>
      <c r="H34" s="75">
        <v>0</v>
      </c>
    </row>
    <row r="35" spans="1:8" ht="15">
      <c r="A35" s="12"/>
      <c r="B35" s="2"/>
      <c r="C35" s="2" t="s">
        <v>123</v>
      </c>
      <c r="D35" s="3" t="s">
        <v>15</v>
      </c>
      <c r="E35" s="9"/>
      <c r="F35" s="9">
        <v>8100</v>
      </c>
      <c r="G35" s="57">
        <v>15602</v>
      </c>
      <c r="H35" s="75">
        <f t="shared" si="0"/>
        <v>192.6172839506173</v>
      </c>
    </row>
    <row r="36" spans="1:8" ht="50.25" customHeight="1">
      <c r="A36" s="12"/>
      <c r="B36" s="2"/>
      <c r="C36" s="2">
        <v>2110</v>
      </c>
      <c r="D36" s="3" t="s">
        <v>7</v>
      </c>
      <c r="E36" s="6">
        <v>41576</v>
      </c>
      <c r="F36" s="6">
        <v>100976</v>
      </c>
      <c r="G36" s="59">
        <v>100914</v>
      </c>
      <c r="H36" s="75">
        <f t="shared" si="0"/>
        <v>99.93859927111393</v>
      </c>
    </row>
    <row r="37" spans="1:8" ht="44.25" customHeight="1">
      <c r="A37" s="12"/>
      <c r="B37" s="2"/>
      <c r="C37" s="2">
        <v>2360</v>
      </c>
      <c r="D37" s="3" t="s">
        <v>27</v>
      </c>
      <c r="E37" s="9">
        <v>153000</v>
      </c>
      <c r="F37" s="9">
        <v>194000</v>
      </c>
      <c r="G37" s="57">
        <v>228911</v>
      </c>
      <c r="H37" s="75">
        <f t="shared" si="0"/>
        <v>117.99536082474226</v>
      </c>
    </row>
    <row r="38" spans="1:8" ht="14.25">
      <c r="A38" s="13">
        <v>710</v>
      </c>
      <c r="B38" s="4"/>
      <c r="C38" s="4"/>
      <c r="D38" s="5" t="s">
        <v>28</v>
      </c>
      <c r="E38" s="8">
        <f>E39+E41+E43+E45</f>
        <v>316670</v>
      </c>
      <c r="F38" s="8">
        <f>F39+F41+F43+F45</f>
        <v>371670</v>
      </c>
      <c r="G38" s="58">
        <f>G39+G41+G43+G45</f>
        <v>371484</v>
      </c>
      <c r="H38" s="75">
        <f t="shared" si="0"/>
        <v>99.94995560577932</v>
      </c>
    </row>
    <row r="39" spans="1:8" ht="15">
      <c r="A39" s="12"/>
      <c r="B39" s="2">
        <v>71012</v>
      </c>
      <c r="C39" s="2"/>
      <c r="D39" s="3" t="s">
        <v>29</v>
      </c>
      <c r="E39" s="9">
        <v>74426</v>
      </c>
      <c r="F39" s="9">
        <f>F40</f>
        <v>99426</v>
      </c>
      <c r="G39" s="57">
        <f>G40</f>
        <v>99426</v>
      </c>
      <c r="H39" s="75">
        <f t="shared" si="0"/>
        <v>100</v>
      </c>
    </row>
    <row r="40" spans="1:8" ht="45.75" customHeight="1">
      <c r="A40" s="12"/>
      <c r="B40" s="2"/>
      <c r="C40" s="2">
        <v>2110</v>
      </c>
      <c r="D40" s="3" t="s">
        <v>7</v>
      </c>
      <c r="E40" s="9">
        <v>74426</v>
      </c>
      <c r="F40" s="9">
        <v>99426</v>
      </c>
      <c r="G40" s="57">
        <v>99426</v>
      </c>
      <c r="H40" s="75">
        <f t="shared" si="0"/>
        <v>100</v>
      </c>
    </row>
    <row r="41" spans="1:8" ht="15">
      <c r="A41" s="12"/>
      <c r="B41" s="2">
        <v>71013</v>
      </c>
      <c r="C41" s="2"/>
      <c r="D41" s="3" t="s">
        <v>30</v>
      </c>
      <c r="E41" s="9">
        <v>30000</v>
      </c>
      <c r="F41" s="9">
        <f>F42</f>
        <v>30000</v>
      </c>
      <c r="G41" s="57">
        <f>G42</f>
        <v>30000</v>
      </c>
      <c r="H41" s="75">
        <f t="shared" si="0"/>
        <v>100</v>
      </c>
    </row>
    <row r="42" spans="1:8" ht="48" customHeight="1">
      <c r="A42" s="12"/>
      <c r="B42" s="2"/>
      <c r="C42" s="2">
        <v>2110</v>
      </c>
      <c r="D42" s="3" t="s">
        <v>7</v>
      </c>
      <c r="E42" s="9">
        <v>30000</v>
      </c>
      <c r="F42" s="9">
        <v>30000</v>
      </c>
      <c r="G42" s="57">
        <v>30000</v>
      </c>
      <c r="H42" s="75">
        <f t="shared" si="0"/>
        <v>100</v>
      </c>
    </row>
    <row r="43" spans="1:8" ht="15">
      <c r="A43" s="12"/>
      <c r="B43" s="2">
        <v>71014</v>
      </c>
      <c r="C43" s="2"/>
      <c r="D43" s="3" t="s">
        <v>31</v>
      </c>
      <c r="E43" s="9">
        <v>13515</v>
      </c>
      <c r="F43" s="9">
        <f>F44</f>
        <v>13515</v>
      </c>
      <c r="G43" s="57">
        <f>G44</f>
        <v>13515</v>
      </c>
      <c r="H43" s="75">
        <f t="shared" si="0"/>
        <v>100</v>
      </c>
    </row>
    <row r="44" spans="1:8" ht="46.5" customHeight="1">
      <c r="A44" s="12"/>
      <c r="B44" s="2"/>
      <c r="C44" s="2">
        <v>2110</v>
      </c>
      <c r="D44" s="3" t="s">
        <v>7</v>
      </c>
      <c r="E44" s="9">
        <v>13515</v>
      </c>
      <c r="F44" s="9">
        <v>13515</v>
      </c>
      <c r="G44" s="57">
        <v>13515</v>
      </c>
      <c r="H44" s="75">
        <f t="shared" si="0"/>
        <v>100</v>
      </c>
    </row>
    <row r="45" spans="1:8" ht="15">
      <c r="A45" s="12"/>
      <c r="B45" s="2">
        <v>71015</v>
      </c>
      <c r="C45" s="2"/>
      <c r="D45" s="3" t="s">
        <v>32</v>
      </c>
      <c r="E45" s="9">
        <f>E46+E47+E48+E49</f>
        <v>198729</v>
      </c>
      <c r="F45" s="9">
        <f>SUM(F46:F49)</f>
        <v>228729</v>
      </c>
      <c r="G45" s="57">
        <f>G46+G47+G48+G49</f>
        <v>228543</v>
      </c>
      <c r="H45" s="75">
        <f t="shared" si="0"/>
        <v>99.91868105924479</v>
      </c>
    </row>
    <row r="46" spans="1:8" ht="15">
      <c r="A46" s="12"/>
      <c r="B46" s="2"/>
      <c r="C46" s="2" t="s">
        <v>122</v>
      </c>
      <c r="D46" s="3" t="s">
        <v>14</v>
      </c>
      <c r="E46" s="9">
        <v>15</v>
      </c>
      <c r="F46" s="9">
        <v>15</v>
      </c>
      <c r="G46" s="57">
        <v>30</v>
      </c>
      <c r="H46" s="75">
        <f t="shared" si="0"/>
        <v>200</v>
      </c>
    </row>
    <row r="47" spans="1:8" ht="15">
      <c r="A47" s="12"/>
      <c r="B47" s="2"/>
      <c r="C47" s="2" t="s">
        <v>123</v>
      </c>
      <c r="D47" s="3" t="s">
        <v>15</v>
      </c>
      <c r="E47" s="9">
        <v>15</v>
      </c>
      <c r="F47" s="9">
        <v>15</v>
      </c>
      <c r="G47" s="57">
        <v>40</v>
      </c>
      <c r="H47" s="75">
        <f t="shared" si="0"/>
        <v>266.66666666666663</v>
      </c>
    </row>
    <row r="48" spans="1:8" ht="48.75" customHeight="1">
      <c r="A48" s="12"/>
      <c r="B48" s="2"/>
      <c r="C48" s="2">
        <v>2110</v>
      </c>
      <c r="D48" s="3" t="s">
        <v>7</v>
      </c>
      <c r="E48" s="9">
        <v>194199</v>
      </c>
      <c r="F48" s="9">
        <v>224199</v>
      </c>
      <c r="G48" s="57">
        <v>224197</v>
      </c>
      <c r="H48" s="75">
        <f t="shared" si="0"/>
        <v>99.999107935361</v>
      </c>
    </row>
    <row r="49" spans="1:8" ht="45.75" customHeight="1">
      <c r="A49" s="12"/>
      <c r="B49" s="2"/>
      <c r="C49" s="2">
        <v>6410</v>
      </c>
      <c r="D49" s="3" t="s">
        <v>33</v>
      </c>
      <c r="E49" s="9">
        <v>4500</v>
      </c>
      <c r="F49" s="9">
        <v>4500</v>
      </c>
      <c r="G49" s="57">
        <v>4276</v>
      </c>
      <c r="H49" s="75">
        <f t="shared" si="0"/>
        <v>95.02222222222223</v>
      </c>
    </row>
    <row r="50" spans="1:8" ht="14.25">
      <c r="A50" s="13">
        <v>750</v>
      </c>
      <c r="B50" s="4"/>
      <c r="C50" s="4"/>
      <c r="D50" s="5" t="s">
        <v>34</v>
      </c>
      <c r="E50" s="8">
        <f>E51+E53+E71+E73</f>
        <v>1318357</v>
      </c>
      <c r="F50" s="8">
        <f>F51+F53+F71+F73</f>
        <v>1292258</v>
      </c>
      <c r="G50" s="58">
        <f>G51+G53+G71+G73</f>
        <v>1305965</v>
      </c>
      <c r="H50" s="75">
        <f t="shared" si="0"/>
        <v>101.0607015007839</v>
      </c>
    </row>
    <row r="51" spans="1:8" ht="15">
      <c r="A51" s="12"/>
      <c r="B51" s="2">
        <v>75011</v>
      </c>
      <c r="C51" s="2"/>
      <c r="D51" s="3" t="s">
        <v>35</v>
      </c>
      <c r="E51" s="9">
        <v>152227</v>
      </c>
      <c r="F51" s="9">
        <f>F52</f>
        <v>152227</v>
      </c>
      <c r="G51" s="57">
        <v>152227</v>
      </c>
      <c r="H51" s="75">
        <f t="shared" si="0"/>
        <v>100</v>
      </c>
    </row>
    <row r="52" spans="1:8" ht="46.5" customHeight="1">
      <c r="A52" s="12"/>
      <c r="B52" s="2"/>
      <c r="C52" s="2">
        <v>2110</v>
      </c>
      <c r="D52" s="3" t="s">
        <v>7</v>
      </c>
      <c r="E52" s="9">
        <v>152227</v>
      </c>
      <c r="F52" s="9">
        <v>152227</v>
      </c>
      <c r="G52" s="57">
        <v>152227</v>
      </c>
      <c r="H52" s="75">
        <f t="shared" si="0"/>
        <v>100</v>
      </c>
    </row>
    <row r="53" spans="1:8" ht="15">
      <c r="A53" s="12"/>
      <c r="B53" s="2">
        <v>75020</v>
      </c>
      <c r="C53" s="2"/>
      <c r="D53" s="3" t="s">
        <v>36</v>
      </c>
      <c r="E53" s="9">
        <f>E54+E55+E57+E58+E60+E61</f>
        <v>1024130</v>
      </c>
      <c r="F53" s="9">
        <f>SUM(F54:F61)</f>
        <v>982031</v>
      </c>
      <c r="G53" s="57">
        <f>G54+G55+G56+G57+G58+G59+G60+G61</f>
        <v>1000117</v>
      </c>
      <c r="H53" s="75">
        <f t="shared" si="0"/>
        <v>101.84169338849792</v>
      </c>
    </row>
    <row r="54" spans="1:8" ht="15">
      <c r="A54" s="12"/>
      <c r="B54" s="2"/>
      <c r="C54" s="2" t="s">
        <v>117</v>
      </c>
      <c r="D54" s="3" t="s">
        <v>13</v>
      </c>
      <c r="E54" s="9">
        <v>5000</v>
      </c>
      <c r="F54" s="9">
        <v>5000</v>
      </c>
      <c r="G54" s="57">
        <v>5606</v>
      </c>
      <c r="H54" s="75">
        <f t="shared" si="0"/>
        <v>112.12</v>
      </c>
    </row>
    <row r="55" spans="1:8" ht="47.25" customHeight="1">
      <c r="A55" s="12"/>
      <c r="B55" s="2"/>
      <c r="C55" s="2" t="s">
        <v>118</v>
      </c>
      <c r="D55" s="3" t="s">
        <v>37</v>
      </c>
      <c r="E55" s="9">
        <v>106000</v>
      </c>
      <c r="F55" s="9">
        <v>111697</v>
      </c>
      <c r="G55" s="57">
        <v>111927</v>
      </c>
      <c r="H55" s="75">
        <f t="shared" si="0"/>
        <v>100.20591421434774</v>
      </c>
    </row>
    <row r="56" spans="1:8" ht="16.5" customHeight="1">
      <c r="A56" s="12"/>
      <c r="B56" s="2"/>
      <c r="C56" s="2" t="s">
        <v>119</v>
      </c>
      <c r="D56" s="3" t="s">
        <v>66</v>
      </c>
      <c r="E56" s="6" t="s">
        <v>16</v>
      </c>
      <c r="F56" s="6" t="s">
        <v>16</v>
      </c>
      <c r="G56" s="57">
        <v>1357</v>
      </c>
      <c r="H56" s="75">
        <v>0</v>
      </c>
    </row>
    <row r="57" spans="1:8" ht="16.5" customHeight="1">
      <c r="A57" s="12"/>
      <c r="B57" s="2"/>
      <c r="C57" s="2" t="s">
        <v>122</v>
      </c>
      <c r="D57" s="3" t="s">
        <v>14</v>
      </c>
      <c r="E57" s="9">
        <v>35000</v>
      </c>
      <c r="F57" s="9">
        <v>15000</v>
      </c>
      <c r="G57" s="57">
        <v>23920</v>
      </c>
      <c r="H57" s="75">
        <f t="shared" si="0"/>
        <v>159.46666666666667</v>
      </c>
    </row>
    <row r="58" spans="1:8" ht="16.5" customHeight="1">
      <c r="A58" s="12"/>
      <c r="B58" s="2"/>
      <c r="C58" s="2" t="s">
        <v>123</v>
      </c>
      <c r="D58" s="3" t="s">
        <v>15</v>
      </c>
      <c r="E58" s="9">
        <v>10000</v>
      </c>
      <c r="F58" s="9">
        <v>35132</v>
      </c>
      <c r="G58" s="57">
        <v>42105</v>
      </c>
      <c r="H58" s="75">
        <f t="shared" si="0"/>
        <v>119.84800182170102</v>
      </c>
    </row>
    <row r="59" spans="1:8" ht="47.25" customHeight="1">
      <c r="A59" s="12"/>
      <c r="B59" s="2"/>
      <c r="C59" s="2">
        <v>6260</v>
      </c>
      <c r="D59" s="3" t="s">
        <v>18</v>
      </c>
      <c r="E59" s="6" t="s">
        <v>16</v>
      </c>
      <c r="F59" s="9">
        <v>25000</v>
      </c>
      <c r="G59" s="59">
        <v>25000</v>
      </c>
      <c r="H59" s="75">
        <f t="shared" si="0"/>
        <v>100</v>
      </c>
    </row>
    <row r="60" spans="1:8" ht="95.25" customHeight="1">
      <c r="A60" s="12"/>
      <c r="B60" s="2"/>
      <c r="C60" s="2">
        <v>6298</v>
      </c>
      <c r="D60" s="3" t="s">
        <v>129</v>
      </c>
      <c r="E60" s="6">
        <v>765997</v>
      </c>
      <c r="F60" s="6">
        <v>697237</v>
      </c>
      <c r="G60" s="59">
        <v>697237</v>
      </c>
      <c r="H60" s="75">
        <f t="shared" si="0"/>
        <v>100</v>
      </c>
    </row>
    <row r="61" spans="1:8" ht="88.5" customHeight="1">
      <c r="A61" s="12"/>
      <c r="B61" s="2"/>
      <c r="C61" s="2">
        <v>6439</v>
      </c>
      <c r="D61" s="3" t="s">
        <v>131</v>
      </c>
      <c r="E61" s="6">
        <v>102133</v>
      </c>
      <c r="F61" s="6">
        <v>92965</v>
      </c>
      <c r="G61" s="59">
        <v>92965</v>
      </c>
      <c r="H61" s="75">
        <f t="shared" si="0"/>
        <v>100</v>
      </c>
    </row>
    <row r="62" spans="1:8" ht="18.75" customHeight="1" hidden="1" thickBot="1">
      <c r="A62" s="12"/>
      <c r="B62" s="2"/>
      <c r="C62" s="2">
        <v>970</v>
      </c>
      <c r="D62" s="3" t="s">
        <v>15</v>
      </c>
      <c r="E62" s="9" t="s">
        <v>5</v>
      </c>
      <c r="F62" s="9"/>
      <c r="G62" s="57"/>
      <c r="H62" s="76"/>
    </row>
    <row r="63" spans="1:8" ht="30.75" customHeight="1" hidden="1" thickBot="1">
      <c r="A63" s="12"/>
      <c r="B63" s="2"/>
      <c r="C63" s="2">
        <v>2127</v>
      </c>
      <c r="D63" s="3" t="s">
        <v>38</v>
      </c>
      <c r="E63" s="9"/>
      <c r="F63" s="9"/>
      <c r="G63" s="57"/>
      <c r="H63" s="76"/>
    </row>
    <row r="64" spans="1:8" ht="60.75" customHeight="1" hidden="1" thickBot="1">
      <c r="A64" s="12"/>
      <c r="B64" s="2"/>
      <c r="C64" s="2">
        <v>6260</v>
      </c>
      <c r="D64" s="3" t="s">
        <v>18</v>
      </c>
      <c r="E64" s="9"/>
      <c r="F64" s="9"/>
      <c r="G64" s="57"/>
      <c r="H64" s="76"/>
    </row>
    <row r="65" spans="1:8" ht="409.5" customHeight="1" hidden="1">
      <c r="A65" s="81"/>
      <c r="B65" s="82"/>
      <c r="C65" s="82">
        <v>6298</v>
      </c>
      <c r="D65" s="83" t="s">
        <v>39</v>
      </c>
      <c r="E65" s="9"/>
      <c r="F65" s="9"/>
      <c r="G65" s="57"/>
      <c r="H65" s="84"/>
    </row>
    <row r="66" spans="1:8" ht="15" customHeight="1" hidden="1">
      <c r="A66" s="81"/>
      <c r="B66" s="82"/>
      <c r="C66" s="82"/>
      <c r="D66" s="83"/>
      <c r="E66" s="9"/>
      <c r="F66" s="9"/>
      <c r="G66" s="57"/>
      <c r="H66" s="84"/>
    </row>
    <row r="67" spans="1:8" ht="15" customHeight="1" hidden="1">
      <c r="A67" s="81"/>
      <c r="B67" s="82"/>
      <c r="C67" s="82"/>
      <c r="D67" s="83"/>
      <c r="E67" s="9"/>
      <c r="F67" s="9"/>
      <c r="G67" s="57"/>
      <c r="H67" s="84"/>
    </row>
    <row r="68" spans="1:8" ht="15" customHeight="1" hidden="1">
      <c r="A68" s="81"/>
      <c r="B68" s="82"/>
      <c r="C68" s="82"/>
      <c r="D68" s="83"/>
      <c r="E68" s="9"/>
      <c r="F68" s="9"/>
      <c r="G68" s="57"/>
      <c r="H68" s="84"/>
    </row>
    <row r="69" spans="1:8" ht="15" customHeight="1" hidden="1">
      <c r="A69" s="81"/>
      <c r="B69" s="82"/>
      <c r="C69" s="82"/>
      <c r="D69" s="83"/>
      <c r="E69" s="9"/>
      <c r="F69" s="9"/>
      <c r="G69" s="57"/>
      <c r="H69" s="84"/>
    </row>
    <row r="70" spans="1:8" ht="15" customHeight="1" hidden="1">
      <c r="A70" s="81"/>
      <c r="B70" s="82"/>
      <c r="C70" s="82"/>
      <c r="D70" s="83"/>
      <c r="E70" s="9" t="s">
        <v>40</v>
      </c>
      <c r="F70" s="9"/>
      <c r="G70" s="57"/>
      <c r="H70" s="84"/>
    </row>
    <row r="71" spans="1:8" ht="17.25" customHeight="1">
      <c r="A71" s="12"/>
      <c r="B71" s="2">
        <v>75045</v>
      </c>
      <c r="C71" s="2"/>
      <c r="D71" s="3" t="s">
        <v>41</v>
      </c>
      <c r="E71" s="9">
        <v>60000</v>
      </c>
      <c r="F71" s="9">
        <f>F72</f>
        <v>60000</v>
      </c>
      <c r="G71" s="57">
        <f>G72</f>
        <v>57121</v>
      </c>
      <c r="H71" s="31">
        <f>(G71/F71)*100</f>
        <v>95.20166666666667</v>
      </c>
    </row>
    <row r="72" spans="1:8" ht="45" customHeight="1">
      <c r="A72" s="12"/>
      <c r="B72" s="2"/>
      <c r="C72" s="2">
        <v>2110</v>
      </c>
      <c r="D72" s="3" t="s">
        <v>7</v>
      </c>
      <c r="E72" s="9">
        <v>60000</v>
      </c>
      <c r="F72" s="9">
        <v>60000</v>
      </c>
      <c r="G72" s="57">
        <v>57121</v>
      </c>
      <c r="H72" s="31">
        <f aca="true" t="shared" si="1" ref="H72:H102">(G72/F72)*100</f>
        <v>95.20166666666667</v>
      </c>
    </row>
    <row r="73" spans="1:8" ht="15" customHeight="1">
      <c r="A73" s="12"/>
      <c r="B73" s="2">
        <v>75075</v>
      </c>
      <c r="C73" s="2"/>
      <c r="D73" s="3" t="s">
        <v>130</v>
      </c>
      <c r="E73" s="9">
        <v>82000</v>
      </c>
      <c r="F73" s="9">
        <f>F74+F75</f>
        <v>98000</v>
      </c>
      <c r="G73" s="57">
        <f>G74+G75</f>
        <v>96500</v>
      </c>
      <c r="H73" s="31">
        <f t="shared" si="1"/>
        <v>98.46938775510205</v>
      </c>
    </row>
    <row r="74" spans="1:8" ht="15" customHeight="1">
      <c r="A74" s="12"/>
      <c r="B74" s="2"/>
      <c r="C74" s="2" t="s">
        <v>140</v>
      </c>
      <c r="D74" s="3" t="s">
        <v>143</v>
      </c>
      <c r="E74" s="9"/>
      <c r="F74" s="9">
        <v>11000</v>
      </c>
      <c r="G74" s="57">
        <v>11000</v>
      </c>
      <c r="H74" s="31">
        <f t="shared" si="1"/>
        <v>100</v>
      </c>
    </row>
    <row r="75" spans="1:8" ht="45" customHeight="1">
      <c r="A75" s="12"/>
      <c r="B75" s="2"/>
      <c r="C75" s="2">
        <v>2310</v>
      </c>
      <c r="D75" s="3" t="s">
        <v>63</v>
      </c>
      <c r="E75" s="9">
        <v>82000</v>
      </c>
      <c r="F75" s="9">
        <v>87000</v>
      </c>
      <c r="G75" s="57">
        <v>85500</v>
      </c>
      <c r="H75" s="31">
        <f t="shared" si="1"/>
        <v>98.27586206896551</v>
      </c>
    </row>
    <row r="76" spans="1:8" ht="45" customHeight="1">
      <c r="A76" s="27">
        <v>751</v>
      </c>
      <c r="B76" s="28"/>
      <c r="C76" s="28"/>
      <c r="D76" s="29" t="s">
        <v>141</v>
      </c>
      <c r="E76" s="32" t="s">
        <v>16</v>
      </c>
      <c r="F76" s="30">
        <f>F77</f>
        <v>20876</v>
      </c>
      <c r="G76" s="60">
        <f>G77</f>
        <v>20367</v>
      </c>
      <c r="H76" s="31">
        <f t="shared" si="1"/>
        <v>97.5617934470205</v>
      </c>
    </row>
    <row r="77" spans="1:8" ht="45" customHeight="1">
      <c r="A77" s="12"/>
      <c r="B77" s="2">
        <v>75109</v>
      </c>
      <c r="C77" s="2"/>
      <c r="D77" s="3" t="s">
        <v>142</v>
      </c>
      <c r="E77" s="6" t="s">
        <v>16</v>
      </c>
      <c r="F77" s="9">
        <f>F78</f>
        <v>20876</v>
      </c>
      <c r="G77" s="57">
        <f>G78</f>
        <v>20367</v>
      </c>
      <c r="H77" s="31">
        <f t="shared" si="1"/>
        <v>97.5617934470205</v>
      </c>
    </row>
    <row r="78" spans="1:8" ht="45" customHeight="1">
      <c r="A78" s="12"/>
      <c r="B78" s="2"/>
      <c r="C78" s="2">
        <v>2110</v>
      </c>
      <c r="D78" s="3" t="s">
        <v>7</v>
      </c>
      <c r="E78" s="6" t="s">
        <v>16</v>
      </c>
      <c r="F78" s="9">
        <v>20876</v>
      </c>
      <c r="G78" s="57">
        <v>20367</v>
      </c>
      <c r="H78" s="31">
        <f t="shared" si="1"/>
        <v>97.5617934470205</v>
      </c>
    </row>
    <row r="79" spans="1:8" ht="14.25">
      <c r="A79" s="13">
        <v>752</v>
      </c>
      <c r="B79" s="4"/>
      <c r="C79" s="4"/>
      <c r="D79" s="5" t="s">
        <v>42</v>
      </c>
      <c r="E79" s="8">
        <v>500</v>
      </c>
      <c r="F79" s="8">
        <f>F80</f>
        <v>500</v>
      </c>
      <c r="G79" s="58">
        <f>G80</f>
        <v>500</v>
      </c>
      <c r="H79" s="31">
        <f t="shared" si="1"/>
        <v>100</v>
      </c>
    </row>
    <row r="80" spans="1:8" ht="15">
      <c r="A80" s="12"/>
      <c r="B80" s="2">
        <v>75212</v>
      </c>
      <c r="C80" s="2"/>
      <c r="D80" s="3" t="s">
        <v>43</v>
      </c>
      <c r="E80" s="9">
        <v>500</v>
      </c>
      <c r="F80" s="9">
        <f>F81</f>
        <v>500</v>
      </c>
      <c r="G80" s="57">
        <f>G81</f>
        <v>500</v>
      </c>
      <c r="H80" s="31">
        <f t="shared" si="1"/>
        <v>100</v>
      </c>
    </row>
    <row r="81" spans="1:8" ht="46.5" customHeight="1">
      <c r="A81" s="12"/>
      <c r="B81" s="2"/>
      <c r="C81" s="2">
        <v>2110</v>
      </c>
      <c r="D81" s="3" t="s">
        <v>7</v>
      </c>
      <c r="E81" s="9">
        <v>500</v>
      </c>
      <c r="F81" s="9">
        <v>500</v>
      </c>
      <c r="G81" s="57">
        <v>500</v>
      </c>
      <c r="H81" s="31">
        <f t="shared" si="1"/>
        <v>100</v>
      </c>
    </row>
    <row r="82" spans="1:8" ht="58.5" customHeight="1">
      <c r="A82" s="13">
        <v>756</v>
      </c>
      <c r="B82" s="4"/>
      <c r="C82" s="4"/>
      <c r="D82" s="5" t="s">
        <v>45</v>
      </c>
      <c r="E82" s="8">
        <f>E83+E85</f>
        <v>7221597</v>
      </c>
      <c r="F82" s="8">
        <f>F83+F85</f>
        <v>6721597</v>
      </c>
      <c r="G82" s="58">
        <f>G83+G85</f>
        <v>7036484</v>
      </c>
      <c r="H82" s="31">
        <f t="shared" si="1"/>
        <v>104.68470513778199</v>
      </c>
    </row>
    <row r="83" spans="1:8" ht="33" customHeight="1">
      <c r="A83" s="12"/>
      <c r="B83" s="2">
        <v>75618</v>
      </c>
      <c r="C83" s="2"/>
      <c r="D83" s="3" t="s">
        <v>46</v>
      </c>
      <c r="E83" s="9">
        <v>2100000</v>
      </c>
      <c r="F83" s="9">
        <f>F84</f>
        <v>1600000</v>
      </c>
      <c r="G83" s="57">
        <f>G84</f>
        <v>1546611</v>
      </c>
      <c r="H83" s="31">
        <f t="shared" si="1"/>
        <v>96.6631875</v>
      </c>
    </row>
    <row r="84" spans="1:8" ht="18.75" customHeight="1">
      <c r="A84" s="12"/>
      <c r="B84" s="2"/>
      <c r="C84" s="2" t="s">
        <v>114</v>
      </c>
      <c r="D84" s="3" t="s">
        <v>47</v>
      </c>
      <c r="E84" s="9">
        <v>2100000</v>
      </c>
      <c r="F84" s="9">
        <v>1600000</v>
      </c>
      <c r="G84" s="57">
        <v>1546611</v>
      </c>
      <c r="H84" s="31">
        <f t="shared" si="1"/>
        <v>96.6631875</v>
      </c>
    </row>
    <row r="85" spans="1:8" ht="29.25" customHeight="1">
      <c r="A85" s="12"/>
      <c r="B85" s="2">
        <v>75622</v>
      </c>
      <c r="C85" s="2"/>
      <c r="D85" s="3" t="s">
        <v>48</v>
      </c>
      <c r="E85" s="9">
        <v>5121597</v>
      </c>
      <c r="F85" s="9">
        <f>F86+F87</f>
        <v>5121597</v>
      </c>
      <c r="G85" s="57">
        <f>G86+G87</f>
        <v>5489873</v>
      </c>
      <c r="H85" s="31">
        <f t="shared" si="1"/>
        <v>107.19064776084491</v>
      </c>
    </row>
    <row r="86" spans="1:8" ht="15.75" customHeight="1">
      <c r="A86" s="12"/>
      <c r="B86" s="2"/>
      <c r="C86" s="2" t="s">
        <v>124</v>
      </c>
      <c r="D86" s="3" t="s">
        <v>49</v>
      </c>
      <c r="E86" s="9">
        <v>5000000</v>
      </c>
      <c r="F86" s="9">
        <v>5000000</v>
      </c>
      <c r="G86" s="57">
        <v>5357792</v>
      </c>
      <c r="H86" s="31">
        <f t="shared" si="1"/>
        <v>107.15584</v>
      </c>
    </row>
    <row r="87" spans="1:8" ht="13.5" customHeight="1">
      <c r="A87" s="12"/>
      <c r="B87" s="2"/>
      <c r="C87" s="2" t="s">
        <v>125</v>
      </c>
      <c r="D87" s="3" t="s">
        <v>50</v>
      </c>
      <c r="E87" s="9">
        <v>121597</v>
      </c>
      <c r="F87" s="9">
        <v>121597</v>
      </c>
      <c r="G87" s="57">
        <v>132081</v>
      </c>
      <c r="H87" s="31">
        <f t="shared" si="1"/>
        <v>108.62192323823778</v>
      </c>
    </row>
    <row r="88" spans="1:8" ht="15" thickBot="1">
      <c r="A88" s="37">
        <v>758</v>
      </c>
      <c r="B88" s="38"/>
      <c r="C88" s="38"/>
      <c r="D88" s="39" t="s">
        <v>51</v>
      </c>
      <c r="E88" s="41">
        <f>E89+E93+E97</f>
        <v>15127333</v>
      </c>
      <c r="F88" s="41">
        <f>F89+F91+F93+F97+F95</f>
        <v>14692548</v>
      </c>
      <c r="G88" s="61">
        <f>G89+G91+G93+G95+G97</f>
        <v>14692348</v>
      </c>
      <c r="H88" s="77">
        <f t="shared" si="1"/>
        <v>99.99863876571987</v>
      </c>
    </row>
    <row r="89" spans="1:8" ht="28.5" customHeight="1">
      <c r="A89" s="46"/>
      <c r="B89" s="47">
        <v>75801</v>
      </c>
      <c r="C89" s="47"/>
      <c r="D89" s="48" t="s">
        <v>52</v>
      </c>
      <c r="E89" s="49">
        <v>11971582</v>
      </c>
      <c r="F89" s="49">
        <f>F90</f>
        <v>11283315</v>
      </c>
      <c r="G89" s="62">
        <f>G90</f>
        <v>11283315</v>
      </c>
      <c r="H89" s="78">
        <f t="shared" si="1"/>
        <v>100</v>
      </c>
    </row>
    <row r="90" spans="1:8" ht="15">
      <c r="A90" s="12"/>
      <c r="B90" s="2"/>
      <c r="C90" s="2">
        <v>2920</v>
      </c>
      <c r="D90" s="3" t="s">
        <v>53</v>
      </c>
      <c r="E90" s="9">
        <v>11971582</v>
      </c>
      <c r="F90" s="9">
        <v>11283315</v>
      </c>
      <c r="G90" s="57">
        <v>11283315</v>
      </c>
      <c r="H90" s="31">
        <f t="shared" si="1"/>
        <v>100</v>
      </c>
    </row>
    <row r="91" spans="1:8" ht="30">
      <c r="A91" s="12"/>
      <c r="B91" s="2">
        <v>75802</v>
      </c>
      <c r="C91" s="2"/>
      <c r="D91" s="3" t="s">
        <v>133</v>
      </c>
      <c r="E91" s="6" t="s">
        <v>16</v>
      </c>
      <c r="F91" s="9">
        <f>F92</f>
        <v>243927</v>
      </c>
      <c r="G91" s="59">
        <f>G92</f>
        <v>243927</v>
      </c>
      <c r="H91" s="31">
        <f t="shared" si="1"/>
        <v>100</v>
      </c>
    </row>
    <row r="92" spans="1:8" ht="15">
      <c r="A92" s="12"/>
      <c r="B92" s="2"/>
      <c r="C92" s="2">
        <v>2760</v>
      </c>
      <c r="D92" s="3" t="s">
        <v>134</v>
      </c>
      <c r="E92" s="6" t="s">
        <v>16</v>
      </c>
      <c r="F92" s="9">
        <v>243927</v>
      </c>
      <c r="G92" s="59">
        <v>243927</v>
      </c>
      <c r="H92" s="31">
        <f t="shared" si="1"/>
        <v>100</v>
      </c>
    </row>
    <row r="93" spans="1:8" ht="15">
      <c r="A93" s="12"/>
      <c r="B93" s="2">
        <v>75803</v>
      </c>
      <c r="C93" s="2"/>
      <c r="D93" s="3" t="s">
        <v>54</v>
      </c>
      <c r="E93" s="9">
        <v>2003556</v>
      </c>
      <c r="F93" s="9">
        <f>F94</f>
        <v>2003556</v>
      </c>
      <c r="G93" s="57">
        <f>G94</f>
        <v>2003556</v>
      </c>
      <c r="H93" s="31">
        <f t="shared" si="1"/>
        <v>100</v>
      </c>
    </row>
    <row r="94" spans="1:8" ht="15">
      <c r="A94" s="12"/>
      <c r="B94" s="2"/>
      <c r="C94" s="2">
        <v>2920</v>
      </c>
      <c r="D94" s="3" t="s">
        <v>53</v>
      </c>
      <c r="E94" s="9">
        <v>2003556</v>
      </c>
      <c r="F94" s="9">
        <v>2003556</v>
      </c>
      <c r="G94" s="57">
        <v>2003556</v>
      </c>
      <c r="H94" s="31">
        <f t="shared" si="1"/>
        <v>100</v>
      </c>
    </row>
    <row r="95" spans="1:8" ht="15">
      <c r="A95" s="12"/>
      <c r="B95" s="2">
        <v>75814</v>
      </c>
      <c r="C95" s="2"/>
      <c r="D95" s="3" t="s">
        <v>144</v>
      </c>
      <c r="E95" s="9"/>
      <c r="F95" s="9">
        <v>9618</v>
      </c>
      <c r="G95" s="57">
        <f>G96</f>
        <v>9418</v>
      </c>
      <c r="H95" s="31">
        <f t="shared" si="1"/>
        <v>97.92056560615514</v>
      </c>
    </row>
    <row r="96" spans="1:8" ht="15">
      <c r="A96" s="12"/>
      <c r="B96" s="2"/>
      <c r="C96" s="2" t="s">
        <v>123</v>
      </c>
      <c r="D96" s="3" t="s">
        <v>15</v>
      </c>
      <c r="E96" s="9"/>
      <c r="F96" s="9">
        <v>9618</v>
      </c>
      <c r="G96" s="57">
        <v>9418</v>
      </c>
      <c r="H96" s="31">
        <f t="shared" si="1"/>
        <v>97.92056560615514</v>
      </c>
    </row>
    <row r="97" spans="1:8" ht="15">
      <c r="A97" s="12"/>
      <c r="B97" s="2">
        <v>75832</v>
      </c>
      <c r="C97" s="3"/>
      <c r="D97" s="3" t="s">
        <v>55</v>
      </c>
      <c r="E97" s="9">
        <v>1152195</v>
      </c>
      <c r="F97" s="9">
        <f>F98</f>
        <v>1152132</v>
      </c>
      <c r="G97" s="57">
        <f>G98</f>
        <v>1152132</v>
      </c>
      <c r="H97" s="31">
        <f t="shared" si="1"/>
        <v>100</v>
      </c>
    </row>
    <row r="98" spans="1:8" ht="15">
      <c r="A98" s="12"/>
      <c r="B98" s="2"/>
      <c r="C98" s="2">
        <v>2920</v>
      </c>
      <c r="D98" s="3" t="s">
        <v>53</v>
      </c>
      <c r="E98" s="9">
        <v>1152195</v>
      </c>
      <c r="F98" s="9">
        <v>1152132</v>
      </c>
      <c r="G98" s="57">
        <v>1152132</v>
      </c>
      <c r="H98" s="31">
        <f t="shared" si="1"/>
        <v>100</v>
      </c>
    </row>
    <row r="99" spans="1:8" ht="14.25">
      <c r="A99" s="13">
        <v>801</v>
      </c>
      <c r="B99" s="4"/>
      <c r="C99" s="4"/>
      <c r="D99" s="5" t="s">
        <v>56</v>
      </c>
      <c r="E99" s="8">
        <f>E100+E103+E109+E111+E113+E118+E124+E126</f>
        <v>3186731</v>
      </c>
      <c r="F99" s="8">
        <f>F100+F103+F109+F111+F113+F118+F124+F126</f>
        <v>3269905</v>
      </c>
      <c r="G99" s="58">
        <f>G100+G103+G109+G111+G113+G118+G124+G126</f>
        <v>3260563</v>
      </c>
      <c r="H99" s="31">
        <f t="shared" si="1"/>
        <v>99.71430362655795</v>
      </c>
    </row>
    <row r="100" spans="1:8" ht="15">
      <c r="A100" s="12"/>
      <c r="B100" s="2">
        <v>80102</v>
      </c>
      <c r="C100" s="2"/>
      <c r="D100" s="3" t="s">
        <v>57</v>
      </c>
      <c r="E100" s="9">
        <v>290</v>
      </c>
      <c r="F100" s="9">
        <f>F101+F102</f>
        <v>290</v>
      </c>
      <c r="G100" s="57">
        <f>G101+G102</f>
        <v>98</v>
      </c>
      <c r="H100" s="31">
        <f t="shared" si="1"/>
        <v>33.793103448275865</v>
      </c>
    </row>
    <row r="101" spans="1:8" ht="15">
      <c r="A101" s="12"/>
      <c r="B101" s="2"/>
      <c r="C101" s="2" t="s">
        <v>122</v>
      </c>
      <c r="D101" s="3" t="s">
        <v>14</v>
      </c>
      <c r="E101" s="9">
        <v>250</v>
      </c>
      <c r="F101" s="9">
        <v>250</v>
      </c>
      <c r="G101" s="57">
        <v>32</v>
      </c>
      <c r="H101" s="31">
        <f t="shared" si="1"/>
        <v>12.8</v>
      </c>
    </row>
    <row r="102" spans="1:8" ht="15">
      <c r="A102" s="12"/>
      <c r="B102" s="2"/>
      <c r="C102" s="2" t="s">
        <v>123</v>
      </c>
      <c r="D102" s="3" t="s">
        <v>15</v>
      </c>
      <c r="E102" s="9">
        <v>40</v>
      </c>
      <c r="F102" s="9">
        <v>40</v>
      </c>
      <c r="G102" s="57">
        <v>66</v>
      </c>
      <c r="H102" s="31">
        <f t="shared" si="1"/>
        <v>165</v>
      </c>
    </row>
    <row r="103" spans="1:8" ht="16.5" customHeight="1">
      <c r="A103" s="81"/>
      <c r="B103" s="82">
        <v>80110</v>
      </c>
      <c r="C103" s="82"/>
      <c r="D103" s="83" t="s">
        <v>58</v>
      </c>
      <c r="E103" s="79">
        <v>3091115</v>
      </c>
      <c r="F103" s="9">
        <f>SUM(F105:F108)</f>
        <v>3185679</v>
      </c>
      <c r="G103" s="57">
        <f>G105+G106+G107+G108</f>
        <v>3183199</v>
      </c>
      <c r="H103" s="80">
        <f>(G103/F103)*100</f>
        <v>99.92215160410073</v>
      </c>
    </row>
    <row r="104" spans="1:8" ht="12.75" customHeight="1" hidden="1">
      <c r="A104" s="81"/>
      <c r="B104" s="82"/>
      <c r="C104" s="82"/>
      <c r="D104" s="83"/>
      <c r="E104" s="79"/>
      <c r="F104" s="9"/>
      <c r="G104" s="57"/>
      <c r="H104" s="80"/>
    </row>
    <row r="105" spans="1:8" ht="61.5" customHeight="1">
      <c r="A105" s="12"/>
      <c r="B105" s="2"/>
      <c r="C105" s="2" t="s">
        <v>118</v>
      </c>
      <c r="D105" s="3" t="s">
        <v>59</v>
      </c>
      <c r="E105" s="9">
        <v>5530</v>
      </c>
      <c r="F105" s="9">
        <v>10512</v>
      </c>
      <c r="G105" s="57">
        <v>11292</v>
      </c>
      <c r="H105" s="31">
        <f>(G105/F105)*100</f>
        <v>107.42009132420091</v>
      </c>
    </row>
    <row r="106" spans="1:8" ht="15">
      <c r="A106" s="12"/>
      <c r="B106" s="2"/>
      <c r="C106" s="2" t="s">
        <v>122</v>
      </c>
      <c r="D106" s="3" t="s">
        <v>14</v>
      </c>
      <c r="E106" s="9">
        <v>40</v>
      </c>
      <c r="F106" s="9">
        <v>40</v>
      </c>
      <c r="G106" s="57">
        <v>82</v>
      </c>
      <c r="H106" s="31">
        <f aca="true" t="shared" si="2" ref="H106:H169">(G106/F106)*100</f>
        <v>204.99999999999997</v>
      </c>
    </row>
    <row r="107" spans="1:8" ht="15">
      <c r="A107" s="12"/>
      <c r="B107" s="2"/>
      <c r="C107" s="2" t="s">
        <v>123</v>
      </c>
      <c r="D107" s="3" t="s">
        <v>15</v>
      </c>
      <c r="E107" s="9">
        <v>180</v>
      </c>
      <c r="F107" s="9">
        <v>180</v>
      </c>
      <c r="G107" s="57">
        <v>351</v>
      </c>
      <c r="H107" s="31">
        <f t="shared" si="2"/>
        <v>195</v>
      </c>
    </row>
    <row r="108" spans="1:8" ht="29.25" customHeight="1">
      <c r="A108" s="12"/>
      <c r="B108" s="2"/>
      <c r="C108" s="2">
        <v>2310</v>
      </c>
      <c r="D108" s="3" t="s">
        <v>60</v>
      </c>
      <c r="E108" s="9">
        <v>3085365</v>
      </c>
      <c r="F108" s="9">
        <v>3174947</v>
      </c>
      <c r="G108" s="57">
        <v>3171474</v>
      </c>
      <c r="H108" s="31">
        <f t="shared" si="2"/>
        <v>99.89061234722973</v>
      </c>
    </row>
    <row r="109" spans="1:8" ht="15">
      <c r="A109" s="12"/>
      <c r="B109" s="2">
        <v>80111</v>
      </c>
      <c r="C109" s="2"/>
      <c r="D109" s="3" t="s">
        <v>61</v>
      </c>
      <c r="E109" s="9">
        <v>50</v>
      </c>
      <c r="F109" s="9">
        <f>F110</f>
        <v>50</v>
      </c>
      <c r="G109" s="57">
        <f>G110</f>
        <v>55</v>
      </c>
      <c r="H109" s="31">
        <f t="shared" si="2"/>
        <v>110.00000000000001</v>
      </c>
    </row>
    <row r="110" spans="1:8" ht="15">
      <c r="A110" s="12"/>
      <c r="B110" s="2"/>
      <c r="C110" s="2" t="s">
        <v>123</v>
      </c>
      <c r="D110" s="3" t="s">
        <v>15</v>
      </c>
      <c r="E110" s="9">
        <v>50</v>
      </c>
      <c r="F110" s="9">
        <v>50</v>
      </c>
      <c r="G110" s="57">
        <v>55</v>
      </c>
      <c r="H110" s="31">
        <f t="shared" si="2"/>
        <v>110.00000000000001</v>
      </c>
    </row>
    <row r="111" spans="1:8" ht="15">
      <c r="A111" s="12"/>
      <c r="B111" s="2">
        <v>80113</v>
      </c>
      <c r="C111" s="2"/>
      <c r="D111" s="3" t="s">
        <v>62</v>
      </c>
      <c r="E111" s="9">
        <v>33900</v>
      </c>
      <c r="F111" s="9">
        <f>F112</f>
        <v>18712</v>
      </c>
      <c r="G111" s="57">
        <f>G112</f>
        <v>16542</v>
      </c>
      <c r="H111" s="31">
        <f t="shared" si="2"/>
        <v>88.40316374519026</v>
      </c>
    </row>
    <row r="112" spans="1:8" ht="45.75" customHeight="1" thickBot="1">
      <c r="A112" s="50"/>
      <c r="B112" s="51"/>
      <c r="C112" s="51">
        <v>2310</v>
      </c>
      <c r="D112" s="52" t="s">
        <v>63</v>
      </c>
      <c r="E112" s="53">
        <v>33900</v>
      </c>
      <c r="F112" s="53">
        <v>18712</v>
      </c>
      <c r="G112" s="63">
        <v>16542</v>
      </c>
      <c r="H112" s="77">
        <f t="shared" si="2"/>
        <v>88.40316374519026</v>
      </c>
    </row>
    <row r="113" spans="1:8" ht="15">
      <c r="A113" s="42"/>
      <c r="B113" s="43">
        <v>80120</v>
      </c>
      <c r="C113" s="43"/>
      <c r="D113" s="44" t="s">
        <v>64</v>
      </c>
      <c r="E113" s="45">
        <v>3700</v>
      </c>
      <c r="F113" s="45">
        <f>SUM(F114:F117)</f>
        <v>3648</v>
      </c>
      <c r="G113" s="64">
        <f>G114+G115+G116+G117</f>
        <v>6015</v>
      </c>
      <c r="H113" s="78">
        <f t="shared" si="2"/>
        <v>164.88486842105263</v>
      </c>
    </row>
    <row r="114" spans="1:8" ht="15">
      <c r="A114" s="12"/>
      <c r="B114" s="2"/>
      <c r="C114" s="2" t="s">
        <v>117</v>
      </c>
      <c r="D114" s="3" t="s">
        <v>13</v>
      </c>
      <c r="E114" s="9">
        <v>50</v>
      </c>
      <c r="F114" s="9">
        <v>50</v>
      </c>
      <c r="G114" s="57">
        <v>300</v>
      </c>
      <c r="H114" s="31">
        <f t="shared" si="2"/>
        <v>600</v>
      </c>
    </row>
    <row r="115" spans="1:8" ht="63" customHeight="1">
      <c r="A115" s="12"/>
      <c r="B115" s="2"/>
      <c r="C115" s="2" t="s">
        <v>118</v>
      </c>
      <c r="D115" s="3" t="s">
        <v>59</v>
      </c>
      <c r="E115" s="9">
        <v>2480</v>
      </c>
      <c r="F115" s="9">
        <v>2480</v>
      </c>
      <c r="G115" s="57">
        <v>4282</v>
      </c>
      <c r="H115" s="31">
        <f t="shared" si="2"/>
        <v>172.66129032258064</v>
      </c>
    </row>
    <row r="116" spans="1:8" ht="15">
      <c r="A116" s="12"/>
      <c r="B116" s="2"/>
      <c r="C116" s="2" t="s">
        <v>122</v>
      </c>
      <c r="D116" s="3" t="s">
        <v>14</v>
      </c>
      <c r="E116" s="9">
        <v>520</v>
      </c>
      <c r="F116" s="9">
        <v>468</v>
      </c>
      <c r="G116" s="57">
        <v>349</v>
      </c>
      <c r="H116" s="31">
        <f t="shared" si="2"/>
        <v>74.57264957264957</v>
      </c>
    </row>
    <row r="117" spans="1:8" ht="15">
      <c r="A117" s="12"/>
      <c r="B117" s="2"/>
      <c r="C117" s="2" t="s">
        <v>123</v>
      </c>
      <c r="D117" s="3" t="s">
        <v>15</v>
      </c>
      <c r="E117" s="9">
        <v>650</v>
      </c>
      <c r="F117" s="9">
        <v>650</v>
      </c>
      <c r="G117" s="57">
        <v>1084</v>
      </c>
      <c r="H117" s="31">
        <f t="shared" si="2"/>
        <v>166.76923076923075</v>
      </c>
    </row>
    <row r="118" spans="1:8" ht="15">
      <c r="A118" s="12"/>
      <c r="B118" s="2">
        <v>80130</v>
      </c>
      <c r="C118" s="2"/>
      <c r="D118" s="3" t="s">
        <v>65</v>
      </c>
      <c r="E118" s="9">
        <v>28250</v>
      </c>
      <c r="F118" s="9">
        <f>SUM(F119:F123)</f>
        <v>32000</v>
      </c>
      <c r="G118" s="57">
        <f>G119+G120+G121+G122+G123</f>
        <v>28898</v>
      </c>
      <c r="H118" s="31">
        <f t="shared" si="2"/>
        <v>90.30625</v>
      </c>
    </row>
    <row r="119" spans="1:8" ht="15">
      <c r="A119" s="12"/>
      <c r="B119" s="2"/>
      <c r="C119" s="2" t="s">
        <v>117</v>
      </c>
      <c r="D119" s="3" t="s">
        <v>13</v>
      </c>
      <c r="E119" s="9">
        <v>400</v>
      </c>
      <c r="F119" s="9">
        <v>400</v>
      </c>
      <c r="G119" s="57">
        <v>758</v>
      </c>
      <c r="H119" s="31">
        <f t="shared" si="2"/>
        <v>189.5</v>
      </c>
    </row>
    <row r="120" spans="1:8" ht="60" customHeight="1">
      <c r="A120" s="12"/>
      <c r="B120" s="2"/>
      <c r="C120" s="2" t="s">
        <v>118</v>
      </c>
      <c r="D120" s="3" t="s">
        <v>59</v>
      </c>
      <c r="E120" s="9">
        <v>26000</v>
      </c>
      <c r="F120" s="9">
        <v>27900</v>
      </c>
      <c r="G120" s="57">
        <v>24584</v>
      </c>
      <c r="H120" s="31">
        <f t="shared" si="2"/>
        <v>88.1146953405018</v>
      </c>
    </row>
    <row r="121" spans="1:8" ht="15">
      <c r="A121" s="12"/>
      <c r="B121" s="2"/>
      <c r="C121" s="2" t="s">
        <v>119</v>
      </c>
      <c r="D121" s="3" t="s">
        <v>66</v>
      </c>
      <c r="E121" s="9">
        <v>1100</v>
      </c>
      <c r="F121" s="9">
        <v>1100</v>
      </c>
      <c r="G121" s="57">
        <v>1095</v>
      </c>
      <c r="H121" s="31">
        <f t="shared" si="2"/>
        <v>99.54545454545455</v>
      </c>
    </row>
    <row r="122" spans="1:8" ht="15">
      <c r="A122" s="12"/>
      <c r="B122" s="2"/>
      <c r="C122" s="2" t="s">
        <v>122</v>
      </c>
      <c r="D122" s="3" t="s">
        <v>14</v>
      </c>
      <c r="E122" s="9">
        <v>500</v>
      </c>
      <c r="F122" s="9">
        <v>500</v>
      </c>
      <c r="G122" s="57">
        <v>346</v>
      </c>
      <c r="H122" s="31">
        <f t="shared" si="2"/>
        <v>69.19999999999999</v>
      </c>
    </row>
    <row r="123" spans="1:8" ht="15">
      <c r="A123" s="12"/>
      <c r="B123" s="2"/>
      <c r="C123" s="2" t="s">
        <v>123</v>
      </c>
      <c r="D123" s="3" t="s">
        <v>15</v>
      </c>
      <c r="E123" s="9">
        <v>250</v>
      </c>
      <c r="F123" s="9">
        <v>2100</v>
      </c>
      <c r="G123" s="57">
        <v>2115</v>
      </c>
      <c r="H123" s="31">
        <f t="shared" si="2"/>
        <v>100.71428571428571</v>
      </c>
    </row>
    <row r="124" spans="1:8" ht="15">
      <c r="A124" s="12"/>
      <c r="B124" s="2">
        <v>80146</v>
      </c>
      <c r="C124" s="2"/>
      <c r="D124" s="3" t="s">
        <v>68</v>
      </c>
      <c r="E124" s="9">
        <v>17201</v>
      </c>
      <c r="F124" s="9">
        <f>F125</f>
        <v>17201</v>
      </c>
      <c r="G124" s="57">
        <f>G125</f>
        <v>13431</v>
      </c>
      <c r="H124" s="31">
        <f t="shared" si="2"/>
        <v>78.08266961223185</v>
      </c>
    </row>
    <row r="125" spans="1:8" ht="30.75" customHeight="1">
      <c r="A125" s="12"/>
      <c r="B125" s="2"/>
      <c r="C125" s="2">
        <v>2310</v>
      </c>
      <c r="D125" s="3" t="s">
        <v>69</v>
      </c>
      <c r="E125" s="9">
        <v>17201</v>
      </c>
      <c r="F125" s="9">
        <v>17201</v>
      </c>
      <c r="G125" s="57">
        <v>13431</v>
      </c>
      <c r="H125" s="31">
        <f t="shared" si="2"/>
        <v>78.08266961223185</v>
      </c>
    </row>
    <row r="126" spans="1:8" ht="15">
      <c r="A126" s="12"/>
      <c r="B126" s="2">
        <v>80195</v>
      </c>
      <c r="C126" s="2"/>
      <c r="D126" s="3" t="s">
        <v>70</v>
      </c>
      <c r="E126" s="9">
        <v>12225</v>
      </c>
      <c r="F126" s="9">
        <f>F127+F128</f>
        <v>12325</v>
      </c>
      <c r="G126" s="57">
        <f>G127+G128</f>
        <v>12325</v>
      </c>
      <c r="H126" s="31">
        <f t="shared" si="2"/>
        <v>100</v>
      </c>
    </row>
    <row r="127" spans="1:8" ht="31.5" customHeight="1">
      <c r="A127" s="12"/>
      <c r="B127" s="2"/>
      <c r="C127" s="2">
        <v>2130</v>
      </c>
      <c r="D127" s="3" t="s">
        <v>71</v>
      </c>
      <c r="E127" s="6" t="s">
        <v>16</v>
      </c>
      <c r="F127" s="6">
        <v>100</v>
      </c>
      <c r="G127" s="59">
        <v>100</v>
      </c>
      <c r="H127" s="31">
        <f t="shared" si="2"/>
        <v>100</v>
      </c>
    </row>
    <row r="128" spans="1:8" ht="35.25" customHeight="1">
      <c r="A128" s="12"/>
      <c r="B128" s="2"/>
      <c r="C128" s="2">
        <v>2310</v>
      </c>
      <c r="D128" s="3" t="s">
        <v>69</v>
      </c>
      <c r="E128" s="9">
        <v>12225</v>
      </c>
      <c r="F128" s="9">
        <v>12225</v>
      </c>
      <c r="G128" s="57">
        <v>12225</v>
      </c>
      <c r="H128" s="31">
        <f t="shared" si="2"/>
        <v>100</v>
      </c>
    </row>
    <row r="129" spans="1:8" ht="14.25">
      <c r="A129" s="13">
        <v>851</v>
      </c>
      <c r="B129" s="4"/>
      <c r="C129" s="4"/>
      <c r="D129" s="5" t="s">
        <v>72</v>
      </c>
      <c r="E129" s="8">
        <v>1756249</v>
      </c>
      <c r="F129" s="8">
        <f>F130+F132+F134</f>
        <v>1935632</v>
      </c>
      <c r="G129" s="58">
        <f>G130+G132+G134</f>
        <v>1925452</v>
      </c>
      <c r="H129" s="31">
        <f t="shared" si="2"/>
        <v>99.47407358423503</v>
      </c>
    </row>
    <row r="130" spans="1:8" ht="15">
      <c r="A130" s="13"/>
      <c r="B130" s="34">
        <v>85111</v>
      </c>
      <c r="C130" s="34"/>
      <c r="D130" s="35" t="s">
        <v>145</v>
      </c>
      <c r="E130" s="8"/>
      <c r="F130" s="33">
        <f>F131</f>
        <v>50000</v>
      </c>
      <c r="G130" s="65">
        <f>G131</f>
        <v>50000</v>
      </c>
      <c r="H130" s="31">
        <f t="shared" si="2"/>
        <v>100</v>
      </c>
    </row>
    <row r="131" spans="1:8" ht="15">
      <c r="A131" s="13"/>
      <c r="B131" s="4"/>
      <c r="C131" s="2" t="s">
        <v>123</v>
      </c>
      <c r="D131" s="3" t="s">
        <v>15</v>
      </c>
      <c r="E131" s="8"/>
      <c r="F131" s="33">
        <v>50000</v>
      </c>
      <c r="G131" s="65">
        <v>50000</v>
      </c>
      <c r="H131" s="31">
        <f t="shared" si="2"/>
        <v>100</v>
      </c>
    </row>
    <row r="132" spans="1:8" ht="15">
      <c r="A132" s="13"/>
      <c r="B132" s="34">
        <v>85141</v>
      </c>
      <c r="C132" s="2"/>
      <c r="D132" s="3" t="s">
        <v>146</v>
      </c>
      <c r="E132" s="8"/>
      <c r="F132" s="33">
        <v>150000</v>
      </c>
      <c r="G132" s="65">
        <f>G133</f>
        <v>148962</v>
      </c>
      <c r="H132" s="31">
        <f t="shared" si="2"/>
        <v>99.30799999999999</v>
      </c>
    </row>
    <row r="133" spans="1:8" ht="60">
      <c r="A133" s="13"/>
      <c r="B133" s="4"/>
      <c r="C133" s="2">
        <v>6410</v>
      </c>
      <c r="D133" s="3" t="s">
        <v>33</v>
      </c>
      <c r="E133" s="8"/>
      <c r="F133" s="33">
        <v>150000</v>
      </c>
      <c r="G133" s="65">
        <v>148962</v>
      </c>
      <c r="H133" s="31">
        <f t="shared" si="2"/>
        <v>99.30799999999999</v>
      </c>
    </row>
    <row r="134" spans="1:8" ht="33.75" customHeight="1">
      <c r="A134" s="12"/>
      <c r="B134" s="2">
        <v>85156</v>
      </c>
      <c r="C134" s="2"/>
      <c r="D134" s="3" t="s">
        <v>73</v>
      </c>
      <c r="E134" s="9">
        <v>1756249</v>
      </c>
      <c r="F134" s="9">
        <f>F135</f>
        <v>1735632</v>
      </c>
      <c r="G134" s="65">
        <f>G135</f>
        <v>1726490</v>
      </c>
      <c r="H134" s="31">
        <f t="shared" si="2"/>
        <v>99.47327544087686</v>
      </c>
    </row>
    <row r="135" spans="1:8" ht="48" customHeight="1">
      <c r="A135" s="12"/>
      <c r="B135" s="2"/>
      <c r="C135" s="2">
        <v>2110</v>
      </c>
      <c r="D135" s="3" t="s">
        <v>7</v>
      </c>
      <c r="E135" s="9">
        <v>1756249</v>
      </c>
      <c r="F135" s="9">
        <v>1735632</v>
      </c>
      <c r="G135" s="65">
        <v>1726490</v>
      </c>
      <c r="H135" s="31">
        <f t="shared" si="2"/>
        <v>99.47327544087686</v>
      </c>
    </row>
    <row r="136" spans="1:8" ht="14.25">
      <c r="A136" s="13">
        <v>852</v>
      </c>
      <c r="B136" s="4"/>
      <c r="C136" s="4"/>
      <c r="D136" s="5" t="s">
        <v>74</v>
      </c>
      <c r="E136" s="8">
        <f>E137+E144+E155</f>
        <v>7493811</v>
      </c>
      <c r="F136" s="8">
        <f>F137+F144+F155</f>
        <v>8328250</v>
      </c>
      <c r="G136" s="58">
        <f>G137+G144+G152+G155</f>
        <v>8400148</v>
      </c>
      <c r="H136" s="31">
        <f t="shared" si="2"/>
        <v>100.86330261459491</v>
      </c>
    </row>
    <row r="137" spans="1:8" ht="15">
      <c r="A137" s="15"/>
      <c r="B137" s="2">
        <v>85201</v>
      </c>
      <c r="C137" s="2"/>
      <c r="D137" s="3" t="s">
        <v>75</v>
      </c>
      <c r="E137" s="9">
        <f>E138+E139+E140+E141</f>
        <v>189890</v>
      </c>
      <c r="F137" s="9">
        <f>SUM(F138:F143)</f>
        <v>184601</v>
      </c>
      <c r="G137" s="57">
        <f>G138+G139+G140+G141+G142+G143</f>
        <v>196742</v>
      </c>
      <c r="H137" s="31">
        <f t="shared" si="2"/>
        <v>106.57688744914708</v>
      </c>
    </row>
    <row r="138" spans="1:8" ht="35.25" customHeight="1">
      <c r="A138" s="12"/>
      <c r="B138" s="2"/>
      <c r="C138" s="2" t="s">
        <v>116</v>
      </c>
      <c r="D138" s="3" t="s">
        <v>110</v>
      </c>
      <c r="E138" s="9">
        <v>1400</v>
      </c>
      <c r="F138" s="9">
        <v>1400</v>
      </c>
      <c r="G138" s="57">
        <v>4300</v>
      </c>
      <c r="H138" s="31">
        <f t="shared" si="2"/>
        <v>307.14285714285717</v>
      </c>
    </row>
    <row r="139" spans="1:8" ht="15">
      <c r="A139" s="12"/>
      <c r="B139" s="2"/>
      <c r="C139" s="2" t="s">
        <v>119</v>
      </c>
      <c r="D139" s="3" t="s">
        <v>66</v>
      </c>
      <c r="E139" s="9">
        <v>187400</v>
      </c>
      <c r="F139" s="9">
        <v>73880</v>
      </c>
      <c r="G139" s="57">
        <v>73979</v>
      </c>
      <c r="H139" s="31">
        <f t="shared" si="2"/>
        <v>100.13400108283703</v>
      </c>
    </row>
    <row r="140" spans="1:8" ht="15">
      <c r="A140" s="12"/>
      <c r="B140" s="2"/>
      <c r="C140" s="2" t="s">
        <v>122</v>
      </c>
      <c r="D140" s="3" t="s">
        <v>14</v>
      </c>
      <c r="E140" s="9">
        <v>1000</v>
      </c>
      <c r="F140" s="9">
        <v>1000</v>
      </c>
      <c r="G140" s="57">
        <v>391</v>
      </c>
      <c r="H140" s="31">
        <f t="shared" si="2"/>
        <v>39.1</v>
      </c>
    </row>
    <row r="141" spans="1:8" ht="15">
      <c r="A141" s="12"/>
      <c r="B141" s="2"/>
      <c r="C141" s="2" t="s">
        <v>123</v>
      </c>
      <c r="D141" s="3" t="s">
        <v>15</v>
      </c>
      <c r="E141" s="9">
        <v>90</v>
      </c>
      <c r="F141" s="9">
        <v>1796</v>
      </c>
      <c r="G141" s="57">
        <v>1837</v>
      </c>
      <c r="H141" s="31">
        <f t="shared" si="2"/>
        <v>102.28285077951003</v>
      </c>
    </row>
    <row r="142" spans="1:8" ht="30">
      <c r="A142" s="12"/>
      <c r="B142" s="2"/>
      <c r="C142" s="2">
        <v>2130</v>
      </c>
      <c r="D142" s="3" t="s">
        <v>71</v>
      </c>
      <c r="E142" s="6" t="s">
        <v>16</v>
      </c>
      <c r="F142" s="9">
        <v>10525</v>
      </c>
      <c r="G142" s="57">
        <v>10525</v>
      </c>
      <c r="H142" s="31">
        <f t="shared" si="2"/>
        <v>100</v>
      </c>
    </row>
    <row r="143" spans="1:8" ht="45">
      <c r="A143" s="12"/>
      <c r="B143" s="2"/>
      <c r="C143" s="2">
        <v>2320</v>
      </c>
      <c r="D143" s="3" t="s">
        <v>84</v>
      </c>
      <c r="E143" s="6" t="s">
        <v>16</v>
      </c>
      <c r="F143" s="9">
        <v>96000</v>
      </c>
      <c r="G143" s="57">
        <v>105710</v>
      </c>
      <c r="H143" s="31">
        <f t="shared" si="2"/>
        <v>110.11458333333333</v>
      </c>
    </row>
    <row r="144" spans="1:8" ht="15">
      <c r="A144" s="12"/>
      <c r="B144" s="2">
        <v>85202</v>
      </c>
      <c r="C144" s="2"/>
      <c r="D144" s="3" t="s">
        <v>76</v>
      </c>
      <c r="E144" s="9">
        <f>E145+E146+E148+E149+E150</f>
        <v>7303161</v>
      </c>
      <c r="F144" s="9">
        <f>SUM(F145:F151)</f>
        <v>8139839</v>
      </c>
      <c r="G144" s="57">
        <f>G145+G146+G147+G148+G149+G150+G151</f>
        <v>8152015</v>
      </c>
      <c r="H144" s="31">
        <f t="shared" si="2"/>
        <v>100.14958526820985</v>
      </c>
    </row>
    <row r="145" spans="1:8" ht="61.5" customHeight="1">
      <c r="A145" s="12"/>
      <c r="B145" s="2"/>
      <c r="C145" s="2" t="s">
        <v>118</v>
      </c>
      <c r="D145" s="3" t="s">
        <v>25</v>
      </c>
      <c r="E145" s="9">
        <v>3342</v>
      </c>
      <c r="F145" s="9">
        <v>3342</v>
      </c>
      <c r="G145" s="57">
        <v>3606</v>
      </c>
      <c r="H145" s="31">
        <f t="shared" si="2"/>
        <v>107.89946140035906</v>
      </c>
    </row>
    <row r="146" spans="1:8" ht="15">
      <c r="A146" s="12"/>
      <c r="B146" s="2"/>
      <c r="C146" s="2" t="s">
        <v>119</v>
      </c>
      <c r="D146" s="3" t="s">
        <v>66</v>
      </c>
      <c r="E146" s="9">
        <v>1765640</v>
      </c>
      <c r="F146" s="9">
        <v>2171310</v>
      </c>
      <c r="G146" s="57">
        <v>2182668</v>
      </c>
      <c r="H146" s="31">
        <f t="shared" si="2"/>
        <v>100.5230943531785</v>
      </c>
    </row>
    <row r="147" spans="1:8" ht="16.5" customHeight="1">
      <c r="A147" s="12"/>
      <c r="B147" s="2"/>
      <c r="C147" s="2" t="s">
        <v>120</v>
      </c>
      <c r="D147" s="3" t="s">
        <v>147</v>
      </c>
      <c r="E147" s="9"/>
      <c r="F147" s="9">
        <v>2000</v>
      </c>
      <c r="G147" s="57">
        <v>2000</v>
      </c>
      <c r="H147" s="31">
        <f t="shared" si="2"/>
        <v>100</v>
      </c>
    </row>
    <row r="148" spans="1:8" ht="15">
      <c r="A148" s="12"/>
      <c r="B148" s="2"/>
      <c r="C148" s="2" t="s">
        <v>122</v>
      </c>
      <c r="D148" s="3" t="s">
        <v>14</v>
      </c>
      <c r="E148" s="9">
        <v>2500</v>
      </c>
      <c r="F148" s="9">
        <v>2700</v>
      </c>
      <c r="G148" s="57">
        <v>2881</v>
      </c>
      <c r="H148" s="31">
        <f t="shared" si="2"/>
        <v>106.7037037037037</v>
      </c>
    </row>
    <row r="149" spans="1:8" ht="15">
      <c r="A149" s="12"/>
      <c r="B149" s="2"/>
      <c r="C149" s="2" t="s">
        <v>123</v>
      </c>
      <c r="D149" s="3" t="s">
        <v>15</v>
      </c>
      <c r="E149" s="9">
        <v>850</v>
      </c>
      <c r="F149" s="9">
        <v>5650</v>
      </c>
      <c r="G149" s="57">
        <v>6199</v>
      </c>
      <c r="H149" s="31">
        <f t="shared" si="2"/>
        <v>109.71681415929204</v>
      </c>
    </row>
    <row r="150" spans="1:8" ht="30" customHeight="1">
      <c r="A150" s="12"/>
      <c r="B150" s="2"/>
      <c r="C150" s="2">
        <v>2130</v>
      </c>
      <c r="D150" s="3" t="s">
        <v>71</v>
      </c>
      <c r="E150" s="9">
        <v>5530829</v>
      </c>
      <c r="F150" s="9">
        <v>5804142</v>
      </c>
      <c r="G150" s="57">
        <v>5804142</v>
      </c>
      <c r="H150" s="31">
        <f t="shared" si="2"/>
        <v>100</v>
      </c>
    </row>
    <row r="151" spans="1:8" ht="30.75" customHeight="1">
      <c r="A151" s="12"/>
      <c r="B151" s="2"/>
      <c r="C151" s="2">
        <v>6430</v>
      </c>
      <c r="D151" s="3" t="s">
        <v>77</v>
      </c>
      <c r="E151" s="6" t="s">
        <v>16</v>
      </c>
      <c r="F151" s="6">
        <v>150695</v>
      </c>
      <c r="G151" s="59">
        <v>150519</v>
      </c>
      <c r="H151" s="31">
        <f t="shared" si="2"/>
        <v>99.8832078038422</v>
      </c>
    </row>
    <row r="152" spans="1:8" ht="16.5" customHeight="1">
      <c r="A152" s="12"/>
      <c r="B152" s="2">
        <v>85204</v>
      </c>
      <c r="C152" s="2"/>
      <c r="D152" s="3" t="s">
        <v>154</v>
      </c>
      <c r="E152" s="6" t="s">
        <v>16</v>
      </c>
      <c r="F152" s="6" t="s">
        <v>16</v>
      </c>
      <c r="G152" s="59">
        <f>G153+G154</f>
        <v>47841</v>
      </c>
      <c r="H152" s="31">
        <v>0</v>
      </c>
    </row>
    <row r="153" spans="1:8" ht="16.5" customHeight="1">
      <c r="A153" s="12"/>
      <c r="B153" s="2"/>
      <c r="C153" s="2" t="s">
        <v>123</v>
      </c>
      <c r="D153" s="3" t="s">
        <v>15</v>
      </c>
      <c r="E153" s="6" t="s">
        <v>16</v>
      </c>
      <c r="F153" s="6" t="s">
        <v>16</v>
      </c>
      <c r="G153" s="59">
        <v>1069</v>
      </c>
      <c r="H153" s="31">
        <v>0</v>
      </c>
    </row>
    <row r="154" spans="1:8" ht="46.5" customHeight="1">
      <c r="A154" s="12"/>
      <c r="B154" s="2"/>
      <c r="C154" s="2">
        <v>2320</v>
      </c>
      <c r="D154" s="3" t="s">
        <v>84</v>
      </c>
      <c r="E154" s="6" t="s">
        <v>16</v>
      </c>
      <c r="F154" s="6" t="s">
        <v>16</v>
      </c>
      <c r="G154" s="59">
        <v>46772</v>
      </c>
      <c r="H154" s="31">
        <v>0</v>
      </c>
    </row>
    <row r="155" spans="1:8" ht="15">
      <c r="A155" s="12"/>
      <c r="B155" s="2">
        <v>85218</v>
      </c>
      <c r="C155" s="2"/>
      <c r="D155" s="3" t="s">
        <v>78</v>
      </c>
      <c r="E155" s="9">
        <v>760</v>
      </c>
      <c r="F155" s="9">
        <f>F156+F157+F158</f>
        <v>3810</v>
      </c>
      <c r="G155" s="57">
        <f>G156+G157+G158</f>
        <v>3550</v>
      </c>
      <c r="H155" s="31">
        <f t="shared" si="2"/>
        <v>93.1758530183727</v>
      </c>
    </row>
    <row r="156" spans="1:8" ht="15">
      <c r="A156" s="12"/>
      <c r="B156" s="2"/>
      <c r="C156" s="2" t="s">
        <v>122</v>
      </c>
      <c r="D156" s="3" t="s">
        <v>14</v>
      </c>
      <c r="E156" s="9">
        <v>700</v>
      </c>
      <c r="F156" s="9">
        <v>700</v>
      </c>
      <c r="G156" s="57">
        <v>410</v>
      </c>
      <c r="H156" s="31">
        <f t="shared" si="2"/>
        <v>58.57142857142858</v>
      </c>
    </row>
    <row r="157" spans="1:8" ht="15">
      <c r="A157" s="12"/>
      <c r="B157" s="2"/>
      <c r="C157" s="2" t="s">
        <v>123</v>
      </c>
      <c r="D157" s="3" t="s">
        <v>79</v>
      </c>
      <c r="E157" s="9">
        <v>60</v>
      </c>
      <c r="F157" s="9">
        <v>60</v>
      </c>
      <c r="G157" s="57">
        <v>90</v>
      </c>
      <c r="H157" s="31">
        <f t="shared" si="2"/>
        <v>150</v>
      </c>
    </row>
    <row r="158" spans="1:8" ht="30">
      <c r="A158" s="12"/>
      <c r="B158" s="2"/>
      <c r="C158" s="2">
        <v>2130</v>
      </c>
      <c r="D158" s="3" t="s">
        <v>71</v>
      </c>
      <c r="E158" s="9"/>
      <c r="F158" s="9">
        <v>3050</v>
      </c>
      <c r="G158" s="57">
        <v>3050</v>
      </c>
      <c r="H158" s="31">
        <f t="shared" si="2"/>
        <v>100</v>
      </c>
    </row>
    <row r="159" spans="1:8" ht="28.5" customHeight="1">
      <c r="A159" s="13">
        <v>853</v>
      </c>
      <c r="B159" s="4"/>
      <c r="C159" s="4"/>
      <c r="D159" s="5" t="s">
        <v>80</v>
      </c>
      <c r="E159" s="8">
        <f>E162</f>
        <v>1213100</v>
      </c>
      <c r="F159" s="8">
        <f>F162</f>
        <v>1503100</v>
      </c>
      <c r="G159" s="58">
        <f>G160+G162</f>
        <v>1552747</v>
      </c>
      <c r="H159" s="31">
        <f t="shared" si="2"/>
        <v>103.302973854035</v>
      </c>
    </row>
    <row r="160" spans="1:8" ht="18.75" customHeight="1">
      <c r="A160" s="12"/>
      <c r="B160" s="2">
        <v>85324</v>
      </c>
      <c r="C160" s="2"/>
      <c r="D160" s="3" t="s">
        <v>82</v>
      </c>
      <c r="E160" s="6" t="s">
        <v>16</v>
      </c>
      <c r="F160" s="6" t="s">
        <v>16</v>
      </c>
      <c r="G160" s="59">
        <f>G161</f>
        <v>19846</v>
      </c>
      <c r="H160" s="31">
        <v>0</v>
      </c>
    </row>
    <row r="161" spans="1:8" ht="15">
      <c r="A161" s="12"/>
      <c r="B161" s="2"/>
      <c r="C161" s="2" t="s">
        <v>123</v>
      </c>
      <c r="D161" s="3" t="s">
        <v>79</v>
      </c>
      <c r="E161" s="6" t="s">
        <v>16</v>
      </c>
      <c r="F161" s="6" t="s">
        <v>16</v>
      </c>
      <c r="G161" s="59">
        <v>19846</v>
      </c>
      <c r="H161" s="31">
        <v>0</v>
      </c>
    </row>
    <row r="162" spans="1:8" ht="15">
      <c r="A162" s="12"/>
      <c r="B162" s="2">
        <v>85333</v>
      </c>
      <c r="C162" s="2"/>
      <c r="D162" s="3" t="s">
        <v>83</v>
      </c>
      <c r="E162" s="9">
        <f>E163+E164+E165+E166+E167</f>
        <v>1213100</v>
      </c>
      <c r="F162" s="9">
        <f>SUM(F163:F167)</f>
        <v>1503100</v>
      </c>
      <c r="G162" s="57">
        <f>G163+G164+G165+G166+G167</f>
        <v>1532901</v>
      </c>
      <c r="H162" s="31">
        <f t="shared" si="2"/>
        <v>101.98263588583593</v>
      </c>
    </row>
    <row r="163" spans="1:8" ht="15">
      <c r="A163" s="12"/>
      <c r="B163" s="2"/>
      <c r="C163" s="2" t="s">
        <v>122</v>
      </c>
      <c r="D163" s="3" t="s">
        <v>14</v>
      </c>
      <c r="E163" s="9">
        <v>650</v>
      </c>
      <c r="F163" s="9">
        <v>650</v>
      </c>
      <c r="G163" s="57">
        <v>331</v>
      </c>
      <c r="H163" s="31">
        <f t="shared" si="2"/>
        <v>50.92307692307693</v>
      </c>
    </row>
    <row r="164" spans="1:8" ht="15">
      <c r="A164" s="12"/>
      <c r="B164" s="2"/>
      <c r="C164" s="2" t="s">
        <v>123</v>
      </c>
      <c r="D164" s="3" t="s">
        <v>15</v>
      </c>
      <c r="E164" s="9">
        <v>250</v>
      </c>
      <c r="F164" s="9">
        <v>15250</v>
      </c>
      <c r="G164" s="57">
        <v>45370</v>
      </c>
      <c r="H164" s="31">
        <f t="shared" si="2"/>
        <v>297.5081967213115</v>
      </c>
    </row>
    <row r="165" spans="1:8" ht="45.75" customHeight="1">
      <c r="A165" s="12"/>
      <c r="B165" s="2"/>
      <c r="C165" s="2">
        <v>2320</v>
      </c>
      <c r="D165" s="3" t="s">
        <v>84</v>
      </c>
      <c r="E165" s="9">
        <v>832000</v>
      </c>
      <c r="F165" s="9">
        <v>1107000</v>
      </c>
      <c r="G165" s="57">
        <v>1107000</v>
      </c>
      <c r="H165" s="31">
        <f t="shared" si="2"/>
        <v>100</v>
      </c>
    </row>
    <row r="166" spans="1:8" ht="29.25" customHeight="1">
      <c r="A166" s="12"/>
      <c r="B166" s="2"/>
      <c r="C166" s="2">
        <v>2440</v>
      </c>
      <c r="D166" s="3" t="s">
        <v>81</v>
      </c>
      <c r="E166" s="6">
        <v>360200</v>
      </c>
      <c r="F166" s="6">
        <v>360200</v>
      </c>
      <c r="G166" s="59">
        <v>360200</v>
      </c>
      <c r="H166" s="31">
        <f t="shared" si="2"/>
        <v>100</v>
      </c>
    </row>
    <row r="167" spans="1:8" ht="45.75" customHeight="1">
      <c r="A167" s="12"/>
      <c r="B167" s="2"/>
      <c r="C167" s="2">
        <v>6620</v>
      </c>
      <c r="D167" s="3" t="s">
        <v>132</v>
      </c>
      <c r="E167" s="9">
        <v>20000</v>
      </c>
      <c r="F167" s="9">
        <v>20000</v>
      </c>
      <c r="G167" s="57">
        <v>20000</v>
      </c>
      <c r="H167" s="31">
        <f t="shared" si="2"/>
        <v>100</v>
      </c>
    </row>
    <row r="168" spans="1:8" ht="14.25">
      <c r="A168" s="13">
        <v>854</v>
      </c>
      <c r="B168" s="4"/>
      <c r="C168" s="4"/>
      <c r="D168" s="5" t="s">
        <v>85</v>
      </c>
      <c r="E168" s="8">
        <f>E169+E173+E178+E182+E185+E198</f>
        <v>2005680</v>
      </c>
      <c r="F168" s="8">
        <f>F169+F173+F178+F182+F185+F190+F192+F198+F203</f>
        <v>2097071</v>
      </c>
      <c r="G168" s="58">
        <f>G169+G173+G178+G182+G185+G190+G192+G198+G203</f>
        <v>2160632</v>
      </c>
      <c r="H168" s="31">
        <f t="shared" si="2"/>
        <v>103.03094172777175</v>
      </c>
    </row>
    <row r="169" spans="1:8" ht="15">
      <c r="A169" s="12"/>
      <c r="B169" s="2">
        <v>85401</v>
      </c>
      <c r="C169" s="2"/>
      <c r="D169" s="3" t="s">
        <v>86</v>
      </c>
      <c r="E169" s="9">
        <v>365940</v>
      </c>
      <c r="F169" s="9">
        <f>F170+F171+F172</f>
        <v>391010</v>
      </c>
      <c r="G169" s="57">
        <f>G170+G171+G172</f>
        <v>401126</v>
      </c>
      <c r="H169" s="31">
        <f t="shared" si="2"/>
        <v>102.58714610879518</v>
      </c>
    </row>
    <row r="170" spans="1:8" ht="15">
      <c r="A170" s="12"/>
      <c r="B170" s="2"/>
      <c r="C170" s="2" t="s">
        <v>119</v>
      </c>
      <c r="D170" s="3" t="s">
        <v>66</v>
      </c>
      <c r="E170" s="9">
        <v>130720</v>
      </c>
      <c r="F170" s="9">
        <v>193300</v>
      </c>
      <c r="G170" s="57">
        <v>203398</v>
      </c>
      <c r="H170" s="31">
        <f aca="true" t="shared" si="3" ref="H170:H230">(G170/F170)*100</f>
        <v>105.22400413864459</v>
      </c>
    </row>
    <row r="171" spans="1:8" ht="15">
      <c r="A171" s="12"/>
      <c r="B171" s="2"/>
      <c r="C171" s="2" t="s">
        <v>123</v>
      </c>
      <c r="D171" s="3" t="s">
        <v>15</v>
      </c>
      <c r="E171" s="9">
        <v>10</v>
      </c>
      <c r="F171" s="9">
        <v>10</v>
      </c>
      <c r="G171" s="57">
        <v>28</v>
      </c>
      <c r="H171" s="31">
        <f t="shared" si="3"/>
        <v>280</v>
      </c>
    </row>
    <row r="172" spans="1:8" ht="32.25" customHeight="1">
      <c r="A172" s="12"/>
      <c r="B172" s="2"/>
      <c r="C172" s="2">
        <v>2310</v>
      </c>
      <c r="D172" s="3" t="s">
        <v>87</v>
      </c>
      <c r="E172" s="9">
        <v>235210</v>
      </c>
      <c r="F172" s="9">
        <v>197700</v>
      </c>
      <c r="G172" s="57">
        <v>197700</v>
      </c>
      <c r="H172" s="31">
        <f t="shared" si="3"/>
        <v>100</v>
      </c>
    </row>
    <row r="173" spans="1:8" ht="15">
      <c r="A173" s="12"/>
      <c r="B173" s="2">
        <v>85403</v>
      </c>
      <c r="C173" s="2"/>
      <c r="D173" s="3" t="s">
        <v>88</v>
      </c>
      <c r="E173" s="9">
        <v>144900</v>
      </c>
      <c r="F173" s="9">
        <f>SUM(F174:F177)</f>
        <v>141595</v>
      </c>
      <c r="G173" s="57">
        <f>G174+G175+G176+G177</f>
        <v>141595</v>
      </c>
      <c r="H173" s="31">
        <f t="shared" si="3"/>
        <v>100</v>
      </c>
    </row>
    <row r="174" spans="1:8" ht="64.5" customHeight="1">
      <c r="A174" s="12"/>
      <c r="B174" s="2"/>
      <c r="C174" s="2" t="s">
        <v>118</v>
      </c>
      <c r="D174" s="3" t="s">
        <v>59</v>
      </c>
      <c r="E174" s="9">
        <v>13200</v>
      </c>
      <c r="F174" s="9">
        <v>8207</v>
      </c>
      <c r="G174" s="57">
        <v>8207</v>
      </c>
      <c r="H174" s="31">
        <f t="shared" si="3"/>
        <v>100</v>
      </c>
    </row>
    <row r="175" spans="1:8" ht="15">
      <c r="A175" s="12"/>
      <c r="B175" s="2"/>
      <c r="C175" s="2" t="s">
        <v>119</v>
      </c>
      <c r="D175" s="3" t="s">
        <v>66</v>
      </c>
      <c r="E175" s="9">
        <v>130000</v>
      </c>
      <c r="F175" s="9">
        <v>127070</v>
      </c>
      <c r="G175" s="57">
        <v>127070</v>
      </c>
      <c r="H175" s="31">
        <f t="shared" si="3"/>
        <v>100</v>
      </c>
    </row>
    <row r="176" spans="1:8" ht="15">
      <c r="A176" s="12"/>
      <c r="B176" s="2"/>
      <c r="C176" s="2" t="s">
        <v>122</v>
      </c>
      <c r="D176" s="3" t="s">
        <v>14</v>
      </c>
      <c r="E176" s="9">
        <v>1200</v>
      </c>
      <c r="F176" s="9">
        <v>843</v>
      </c>
      <c r="G176" s="57">
        <v>843</v>
      </c>
      <c r="H176" s="31">
        <f t="shared" si="3"/>
        <v>100</v>
      </c>
    </row>
    <row r="177" spans="1:8" ht="15">
      <c r="A177" s="12"/>
      <c r="B177" s="2"/>
      <c r="C177" s="2" t="s">
        <v>123</v>
      </c>
      <c r="D177" s="3" t="s">
        <v>15</v>
      </c>
      <c r="E177" s="9">
        <v>500</v>
      </c>
      <c r="F177" s="9">
        <v>5475</v>
      </c>
      <c r="G177" s="57">
        <v>5475</v>
      </c>
      <c r="H177" s="31">
        <f t="shared" si="3"/>
        <v>100</v>
      </c>
    </row>
    <row r="178" spans="1:8" ht="30.75" customHeight="1">
      <c r="A178" s="12"/>
      <c r="B178" s="2">
        <v>85406</v>
      </c>
      <c r="C178" s="2"/>
      <c r="D178" s="3" t="s">
        <v>89</v>
      </c>
      <c r="E178" s="9">
        <v>3050</v>
      </c>
      <c r="F178" s="9">
        <f>F179+F180+F181</f>
        <v>3050</v>
      </c>
      <c r="G178" s="57">
        <f>G179+G180+G181</f>
        <v>3012</v>
      </c>
      <c r="H178" s="31">
        <f t="shared" si="3"/>
        <v>98.75409836065575</v>
      </c>
    </row>
    <row r="179" spans="1:8" ht="63" customHeight="1">
      <c r="A179" s="12"/>
      <c r="B179" s="2"/>
      <c r="C179" s="2" t="s">
        <v>118</v>
      </c>
      <c r="D179" s="3" t="s">
        <v>90</v>
      </c>
      <c r="E179" s="9">
        <v>2660</v>
      </c>
      <c r="F179" s="9">
        <v>2660</v>
      </c>
      <c r="G179" s="57">
        <v>2744</v>
      </c>
      <c r="H179" s="31">
        <f t="shared" si="3"/>
        <v>103.15789473684211</v>
      </c>
    </row>
    <row r="180" spans="1:8" ht="15">
      <c r="A180" s="12"/>
      <c r="B180" s="2"/>
      <c r="C180" s="2" t="s">
        <v>122</v>
      </c>
      <c r="D180" s="3" t="s">
        <v>14</v>
      </c>
      <c r="E180" s="9">
        <v>285</v>
      </c>
      <c r="F180" s="9">
        <v>285</v>
      </c>
      <c r="G180" s="57">
        <v>131</v>
      </c>
      <c r="H180" s="31">
        <f t="shared" si="3"/>
        <v>45.96491228070175</v>
      </c>
    </row>
    <row r="181" spans="1:8" ht="15">
      <c r="A181" s="12"/>
      <c r="B181" s="2"/>
      <c r="C181" s="2" t="s">
        <v>123</v>
      </c>
      <c r="D181" s="3" t="s">
        <v>15</v>
      </c>
      <c r="E181" s="9">
        <v>105</v>
      </c>
      <c r="F181" s="9">
        <v>105</v>
      </c>
      <c r="G181" s="57">
        <v>137</v>
      </c>
      <c r="H181" s="31">
        <f t="shared" si="3"/>
        <v>130.47619047619048</v>
      </c>
    </row>
    <row r="182" spans="1:8" ht="15">
      <c r="A182" s="12"/>
      <c r="B182" s="2">
        <v>85410</v>
      </c>
      <c r="C182" s="2"/>
      <c r="D182" s="3" t="s">
        <v>91</v>
      </c>
      <c r="E182" s="9">
        <v>127400</v>
      </c>
      <c r="F182" s="9">
        <f>F183+F184</f>
        <v>91586</v>
      </c>
      <c r="G182" s="57">
        <f>G183+G184</f>
        <v>86512</v>
      </c>
      <c r="H182" s="31">
        <f t="shared" si="3"/>
        <v>94.45985194243661</v>
      </c>
    </row>
    <row r="183" spans="1:8" ht="15">
      <c r="A183" s="12"/>
      <c r="B183" s="2"/>
      <c r="C183" s="2" t="s">
        <v>119</v>
      </c>
      <c r="D183" s="3" t="s">
        <v>66</v>
      </c>
      <c r="E183" s="9">
        <v>127390</v>
      </c>
      <c r="F183" s="9">
        <v>91576</v>
      </c>
      <c r="G183" s="57">
        <v>86487</v>
      </c>
      <c r="H183" s="31">
        <f t="shared" si="3"/>
        <v>94.4428671267581</v>
      </c>
    </row>
    <row r="184" spans="1:8" ht="15">
      <c r="A184" s="12"/>
      <c r="B184" s="2"/>
      <c r="C184" s="2" t="s">
        <v>123</v>
      </c>
      <c r="D184" s="3" t="s">
        <v>15</v>
      </c>
      <c r="E184" s="9">
        <v>10</v>
      </c>
      <c r="F184" s="9">
        <v>10</v>
      </c>
      <c r="G184" s="57">
        <v>25</v>
      </c>
      <c r="H184" s="31">
        <f t="shared" si="3"/>
        <v>250</v>
      </c>
    </row>
    <row r="185" spans="1:8" ht="15">
      <c r="A185" s="12"/>
      <c r="B185" s="2">
        <v>85411</v>
      </c>
      <c r="C185" s="2"/>
      <c r="D185" s="3" t="s">
        <v>92</v>
      </c>
      <c r="E185" s="9">
        <f>E186+E187+E188+E189</f>
        <v>996650</v>
      </c>
      <c r="F185" s="9">
        <f>F186+F187+F188+F189</f>
        <v>996650</v>
      </c>
      <c r="G185" s="57">
        <f>G186+G187+G188+G189</f>
        <v>999236</v>
      </c>
      <c r="H185" s="31">
        <f t="shared" si="3"/>
        <v>100.25946922189335</v>
      </c>
    </row>
    <row r="186" spans="1:8" ht="62.25" customHeight="1">
      <c r="A186" s="12"/>
      <c r="B186" s="2"/>
      <c r="C186" s="2" t="s">
        <v>118</v>
      </c>
      <c r="D186" s="3" t="s">
        <v>90</v>
      </c>
      <c r="E186" s="9">
        <v>5900</v>
      </c>
      <c r="F186" s="9">
        <v>5900</v>
      </c>
      <c r="G186" s="57">
        <v>6487</v>
      </c>
      <c r="H186" s="31">
        <f t="shared" si="3"/>
        <v>109.94915254237287</v>
      </c>
    </row>
    <row r="187" spans="1:8" ht="15">
      <c r="A187" s="12"/>
      <c r="B187" s="2"/>
      <c r="C187" s="2" t="s">
        <v>119</v>
      </c>
      <c r="D187" s="3" t="s">
        <v>66</v>
      </c>
      <c r="E187" s="9">
        <v>990000</v>
      </c>
      <c r="F187" s="9">
        <v>990000</v>
      </c>
      <c r="G187" s="57">
        <v>992030</v>
      </c>
      <c r="H187" s="31">
        <f t="shared" si="3"/>
        <v>100.20505050505051</v>
      </c>
    </row>
    <row r="188" spans="1:8" ht="15">
      <c r="A188" s="12"/>
      <c r="B188" s="2"/>
      <c r="C188" s="2" t="s">
        <v>122</v>
      </c>
      <c r="D188" s="3" t="s">
        <v>14</v>
      </c>
      <c r="E188" s="9">
        <v>500</v>
      </c>
      <c r="F188" s="9">
        <v>500</v>
      </c>
      <c r="G188" s="57">
        <v>455</v>
      </c>
      <c r="H188" s="31">
        <f t="shared" si="3"/>
        <v>91</v>
      </c>
    </row>
    <row r="189" spans="1:8" ht="15">
      <c r="A189" s="12"/>
      <c r="B189" s="2"/>
      <c r="C189" s="2" t="s">
        <v>123</v>
      </c>
      <c r="D189" s="3" t="s">
        <v>15</v>
      </c>
      <c r="E189" s="9">
        <v>250</v>
      </c>
      <c r="F189" s="9">
        <v>250</v>
      </c>
      <c r="G189" s="57">
        <v>264</v>
      </c>
      <c r="H189" s="31">
        <f t="shared" si="3"/>
        <v>105.60000000000001</v>
      </c>
    </row>
    <row r="190" spans="1:8" ht="19.5" customHeight="1">
      <c r="A190" s="12"/>
      <c r="B190" s="2">
        <v>85412</v>
      </c>
      <c r="C190" s="2"/>
      <c r="D190" s="3" t="s">
        <v>148</v>
      </c>
      <c r="E190" s="6"/>
      <c r="F190" s="6">
        <v>4000</v>
      </c>
      <c r="G190" s="59">
        <f>G191</f>
        <v>4000</v>
      </c>
      <c r="H190" s="31">
        <f t="shared" si="3"/>
        <v>100</v>
      </c>
    </row>
    <row r="191" spans="1:8" ht="33.75" customHeight="1">
      <c r="A191" s="12"/>
      <c r="B191" s="2"/>
      <c r="C191" s="2">
        <v>2310</v>
      </c>
      <c r="D191" s="3" t="s">
        <v>87</v>
      </c>
      <c r="E191" s="6"/>
      <c r="F191" s="6">
        <v>4000</v>
      </c>
      <c r="G191" s="59">
        <v>4000</v>
      </c>
      <c r="H191" s="31">
        <f t="shared" si="3"/>
        <v>100</v>
      </c>
    </row>
    <row r="192" spans="1:8" ht="15">
      <c r="A192" s="12"/>
      <c r="B192" s="2">
        <v>85415</v>
      </c>
      <c r="C192" s="2"/>
      <c r="D192" s="3" t="s">
        <v>94</v>
      </c>
      <c r="E192" s="6" t="s">
        <v>16</v>
      </c>
      <c r="F192" s="6">
        <f>F194+F195+F196+F197</f>
        <v>93080</v>
      </c>
      <c r="G192" s="59">
        <f>G193+G194+G195+G196+G197</f>
        <v>92980</v>
      </c>
      <c r="H192" s="31">
        <f t="shared" si="3"/>
        <v>99.89256553502364</v>
      </c>
    </row>
    <row r="193" spans="1:8" ht="15">
      <c r="A193" s="12"/>
      <c r="B193" s="2"/>
      <c r="C193" s="2" t="s">
        <v>122</v>
      </c>
      <c r="D193" s="3" t="s">
        <v>14</v>
      </c>
      <c r="E193" s="6" t="s">
        <v>16</v>
      </c>
      <c r="F193" s="6" t="s">
        <v>16</v>
      </c>
      <c r="G193" s="59">
        <v>2</v>
      </c>
      <c r="H193" s="31">
        <v>0</v>
      </c>
    </row>
    <row r="194" spans="1:8" ht="30">
      <c r="A194" s="12"/>
      <c r="B194" s="2"/>
      <c r="C194" s="2">
        <v>2130</v>
      </c>
      <c r="D194" s="3" t="s">
        <v>71</v>
      </c>
      <c r="E194" s="6"/>
      <c r="F194" s="6">
        <v>2800</v>
      </c>
      <c r="G194" s="59">
        <v>2800</v>
      </c>
      <c r="H194" s="31">
        <f t="shared" si="3"/>
        <v>100</v>
      </c>
    </row>
    <row r="195" spans="1:8" ht="34.5" customHeight="1">
      <c r="A195" s="12"/>
      <c r="B195" s="2"/>
      <c r="C195" s="2">
        <v>2310</v>
      </c>
      <c r="D195" s="3" t="s">
        <v>87</v>
      </c>
      <c r="E195" s="6" t="s">
        <v>16</v>
      </c>
      <c r="F195" s="6">
        <v>26137</v>
      </c>
      <c r="G195" s="59">
        <v>26137</v>
      </c>
      <c r="H195" s="31">
        <f t="shared" si="3"/>
        <v>100</v>
      </c>
    </row>
    <row r="196" spans="1:8" ht="90.75" customHeight="1">
      <c r="A196" s="12"/>
      <c r="B196" s="2"/>
      <c r="C196" s="2">
        <v>2338</v>
      </c>
      <c r="D196" s="3" t="s">
        <v>95</v>
      </c>
      <c r="E196" s="6" t="s">
        <v>16</v>
      </c>
      <c r="F196" s="6">
        <v>43649</v>
      </c>
      <c r="G196" s="59">
        <v>43547</v>
      </c>
      <c r="H196" s="31">
        <f t="shared" si="3"/>
        <v>99.76631767050792</v>
      </c>
    </row>
    <row r="197" spans="1:8" ht="104.25" customHeight="1">
      <c r="A197" s="12"/>
      <c r="B197" s="2"/>
      <c r="C197" s="2">
        <v>2339</v>
      </c>
      <c r="D197" s="3" t="s">
        <v>96</v>
      </c>
      <c r="E197" s="6" t="s">
        <v>16</v>
      </c>
      <c r="F197" s="6">
        <v>20494</v>
      </c>
      <c r="G197" s="59">
        <v>20494</v>
      </c>
      <c r="H197" s="31">
        <f t="shared" si="3"/>
        <v>100</v>
      </c>
    </row>
    <row r="198" spans="1:8" ht="15">
      <c r="A198" s="12"/>
      <c r="B198" s="2">
        <v>85417</v>
      </c>
      <c r="C198" s="2"/>
      <c r="D198" s="3" t="s">
        <v>97</v>
      </c>
      <c r="E198" s="9">
        <f>E199+E200+E201+E202</f>
        <v>367740</v>
      </c>
      <c r="F198" s="9">
        <f>F199+F200+F201+F202</f>
        <v>367740</v>
      </c>
      <c r="G198" s="57">
        <f>G199+G200+G201+G202</f>
        <v>374624</v>
      </c>
      <c r="H198" s="31">
        <f t="shared" si="3"/>
        <v>101.87197476477947</v>
      </c>
    </row>
    <row r="199" spans="1:8" ht="61.5" customHeight="1">
      <c r="A199" s="12"/>
      <c r="B199" s="2"/>
      <c r="C199" s="2" t="s">
        <v>118</v>
      </c>
      <c r="D199" s="3" t="s">
        <v>98</v>
      </c>
      <c r="E199" s="9">
        <v>10940</v>
      </c>
      <c r="F199" s="9">
        <v>10940</v>
      </c>
      <c r="G199" s="57">
        <v>12001</v>
      </c>
      <c r="H199" s="31">
        <f t="shared" si="3"/>
        <v>109.69835466179158</v>
      </c>
    </row>
    <row r="200" spans="1:8" ht="15">
      <c r="A200" s="12"/>
      <c r="B200" s="2"/>
      <c r="C200" s="2" t="s">
        <v>119</v>
      </c>
      <c r="D200" s="3" t="s">
        <v>66</v>
      </c>
      <c r="E200" s="9">
        <v>352000</v>
      </c>
      <c r="F200" s="9">
        <v>352000</v>
      </c>
      <c r="G200" s="57">
        <v>346859</v>
      </c>
      <c r="H200" s="31">
        <f t="shared" si="3"/>
        <v>98.53948863636364</v>
      </c>
    </row>
    <row r="201" spans="1:8" ht="15">
      <c r="A201" s="12"/>
      <c r="B201" s="2"/>
      <c r="C201" s="2" t="s">
        <v>122</v>
      </c>
      <c r="D201" s="3" t="s">
        <v>14</v>
      </c>
      <c r="E201" s="9">
        <v>1400</v>
      </c>
      <c r="F201" s="9">
        <v>1400</v>
      </c>
      <c r="G201" s="57">
        <v>863</v>
      </c>
      <c r="H201" s="31">
        <f t="shared" si="3"/>
        <v>61.642857142857146</v>
      </c>
    </row>
    <row r="202" spans="1:8" ht="15">
      <c r="A202" s="12"/>
      <c r="B202" s="2"/>
      <c r="C202" s="2" t="s">
        <v>123</v>
      </c>
      <c r="D202" s="3" t="s">
        <v>15</v>
      </c>
      <c r="E202" s="9">
        <v>3400</v>
      </c>
      <c r="F202" s="9">
        <v>3400</v>
      </c>
      <c r="G202" s="57">
        <v>14901</v>
      </c>
      <c r="H202" s="31">
        <f t="shared" si="3"/>
        <v>438.2647058823529</v>
      </c>
    </row>
    <row r="203" spans="1:8" ht="15">
      <c r="A203" s="12"/>
      <c r="B203" s="2">
        <v>85421</v>
      </c>
      <c r="C203" s="2"/>
      <c r="D203" s="3" t="s">
        <v>149</v>
      </c>
      <c r="E203" s="9"/>
      <c r="F203" s="9">
        <f>F204+F205+F206+F207</f>
        <v>8360</v>
      </c>
      <c r="G203" s="57">
        <f>G204+G205+G206+G207</f>
        <v>57547</v>
      </c>
      <c r="H203" s="31">
        <f t="shared" si="3"/>
        <v>688.3612440191388</v>
      </c>
    </row>
    <row r="204" spans="1:8" ht="60">
      <c r="A204" s="12"/>
      <c r="B204" s="2"/>
      <c r="C204" s="2" t="s">
        <v>118</v>
      </c>
      <c r="D204" s="3" t="s">
        <v>98</v>
      </c>
      <c r="E204" s="9"/>
      <c r="F204" s="9">
        <v>4993</v>
      </c>
      <c r="G204" s="57">
        <v>4759</v>
      </c>
      <c r="H204" s="31">
        <f t="shared" si="3"/>
        <v>95.31343881434007</v>
      </c>
    </row>
    <row r="205" spans="1:8" ht="15">
      <c r="A205" s="12"/>
      <c r="B205" s="2"/>
      <c r="C205" s="2" t="s">
        <v>119</v>
      </c>
      <c r="D205" s="3" t="s">
        <v>66</v>
      </c>
      <c r="E205" s="9"/>
      <c r="F205" s="9">
        <v>2930</v>
      </c>
      <c r="G205" s="57">
        <v>52359</v>
      </c>
      <c r="H205" s="31">
        <f t="shared" si="3"/>
        <v>1786.9965870307165</v>
      </c>
    </row>
    <row r="206" spans="1:8" ht="15">
      <c r="A206" s="12"/>
      <c r="B206" s="2"/>
      <c r="C206" s="2" t="s">
        <v>122</v>
      </c>
      <c r="D206" s="3" t="s">
        <v>14</v>
      </c>
      <c r="E206" s="9"/>
      <c r="F206" s="9">
        <v>357</v>
      </c>
      <c r="G206" s="57">
        <v>300</v>
      </c>
      <c r="H206" s="31">
        <f t="shared" si="3"/>
        <v>84.03361344537815</v>
      </c>
    </row>
    <row r="207" spans="1:8" ht="15">
      <c r="A207" s="12"/>
      <c r="B207" s="2"/>
      <c r="C207" s="2" t="s">
        <v>123</v>
      </c>
      <c r="D207" s="3" t="s">
        <v>15</v>
      </c>
      <c r="E207" s="9"/>
      <c r="F207" s="9">
        <v>80</v>
      </c>
      <c r="G207" s="57">
        <v>129</v>
      </c>
      <c r="H207" s="31">
        <f t="shared" si="3"/>
        <v>161.25</v>
      </c>
    </row>
    <row r="208" spans="1:8" ht="28.5" customHeight="1">
      <c r="A208" s="13">
        <v>900</v>
      </c>
      <c r="B208" s="4"/>
      <c r="C208" s="4"/>
      <c r="D208" s="5" t="s">
        <v>99</v>
      </c>
      <c r="E208" s="7">
        <v>15000</v>
      </c>
      <c r="F208" s="7">
        <f>F209</f>
        <v>15000</v>
      </c>
      <c r="G208" s="66" t="s">
        <v>16</v>
      </c>
      <c r="H208" s="31">
        <v>0</v>
      </c>
    </row>
    <row r="209" spans="1:8" ht="15">
      <c r="A209" s="12"/>
      <c r="B209" s="2">
        <v>90006</v>
      </c>
      <c r="C209" s="2"/>
      <c r="D209" s="3" t="s">
        <v>100</v>
      </c>
      <c r="E209" s="6">
        <v>15000</v>
      </c>
      <c r="F209" s="6">
        <f>F210</f>
        <v>15000</v>
      </c>
      <c r="G209" s="59" t="s">
        <v>16</v>
      </c>
      <c r="H209" s="31">
        <v>0</v>
      </c>
    </row>
    <row r="210" spans="1:8" ht="32.25" customHeight="1">
      <c r="A210" s="12"/>
      <c r="B210" s="2"/>
      <c r="C210" s="2">
        <v>2440</v>
      </c>
      <c r="D210" s="3" t="s">
        <v>81</v>
      </c>
      <c r="E210" s="6">
        <v>15000</v>
      </c>
      <c r="F210" s="6">
        <v>15000</v>
      </c>
      <c r="G210" s="59" t="s">
        <v>16</v>
      </c>
      <c r="H210" s="31">
        <v>0</v>
      </c>
    </row>
    <row r="211" spans="1:8" ht="14.25" customHeight="1">
      <c r="A211" s="27">
        <v>926</v>
      </c>
      <c r="B211" s="28"/>
      <c r="C211" s="28"/>
      <c r="D211" s="29" t="s">
        <v>150</v>
      </c>
      <c r="E211" s="32"/>
      <c r="F211" s="32">
        <f>F212</f>
        <v>1158</v>
      </c>
      <c r="G211" s="54">
        <f>G212</f>
        <v>1158</v>
      </c>
      <c r="H211" s="31">
        <f t="shared" si="3"/>
        <v>100</v>
      </c>
    </row>
    <row r="212" spans="1:8" ht="14.25" customHeight="1">
      <c r="A212" s="12"/>
      <c r="B212" s="2">
        <v>92605</v>
      </c>
      <c r="C212" s="2"/>
      <c r="D212" s="3" t="s">
        <v>151</v>
      </c>
      <c r="E212" s="6"/>
      <c r="F212" s="6">
        <v>1158</v>
      </c>
      <c r="G212" s="59">
        <f>G213</f>
        <v>1158</v>
      </c>
      <c r="H212" s="31">
        <f t="shared" si="3"/>
        <v>100</v>
      </c>
    </row>
    <row r="213" spans="1:8" ht="18" customHeight="1">
      <c r="A213" s="12"/>
      <c r="B213" s="2"/>
      <c r="C213" s="2" t="s">
        <v>123</v>
      </c>
      <c r="D213" s="3" t="s">
        <v>15</v>
      </c>
      <c r="E213" s="6"/>
      <c r="F213" s="6">
        <v>1158</v>
      </c>
      <c r="G213" s="59">
        <v>1158</v>
      </c>
      <c r="H213" s="31">
        <f t="shared" si="3"/>
        <v>100</v>
      </c>
    </row>
    <row r="214" spans="1:8" ht="14.25">
      <c r="A214" s="13"/>
      <c r="B214" s="4"/>
      <c r="C214" s="4"/>
      <c r="D214" s="5" t="s">
        <v>101</v>
      </c>
      <c r="E214" s="8">
        <f>E7+E10+E14+E24+E29+E38+E50+E79+E82+E88+E99+E129+E136+E159+E168+E208</f>
        <v>43102874</v>
      </c>
      <c r="F214" s="8">
        <f>F7+F10+F14+F24+F29+F38+F50+F76+F79+F82+F88+F99+F129+F136+F159+F168+F208+F211</f>
        <v>42772119</v>
      </c>
      <c r="G214" s="58">
        <f>G7+G10+G14+G24+G29+G38+G50+G76+G79+G82+G88+G99+G129+G136+G159+G168+G211</f>
        <v>42514912</v>
      </c>
      <c r="H214" s="31">
        <f t="shared" si="3"/>
        <v>99.39865733563492</v>
      </c>
    </row>
    <row r="215" spans="1:8" ht="15" customHeight="1">
      <c r="A215" s="12"/>
      <c r="B215" s="2"/>
      <c r="C215" s="2" t="s">
        <v>124</v>
      </c>
      <c r="D215" s="3" t="s">
        <v>49</v>
      </c>
      <c r="E215" s="9">
        <v>5000000</v>
      </c>
      <c r="F215" s="9">
        <v>5000000</v>
      </c>
      <c r="G215" s="57">
        <f>G86</f>
        <v>5357792</v>
      </c>
      <c r="H215" s="31">
        <f t="shared" si="3"/>
        <v>107.15584</v>
      </c>
    </row>
    <row r="216" spans="1:8" ht="17.25" customHeight="1">
      <c r="A216" s="12"/>
      <c r="B216" s="2"/>
      <c r="C216" s="2" t="s">
        <v>125</v>
      </c>
      <c r="D216" s="3" t="s">
        <v>50</v>
      </c>
      <c r="E216" s="9">
        <v>121597</v>
      </c>
      <c r="F216" s="9">
        <v>121597</v>
      </c>
      <c r="G216" s="57">
        <f>G87</f>
        <v>132081</v>
      </c>
      <c r="H216" s="31">
        <f t="shared" si="3"/>
        <v>108.62192323823778</v>
      </c>
    </row>
    <row r="217" spans="1:8" ht="15">
      <c r="A217" s="12"/>
      <c r="B217" s="2"/>
      <c r="C217" s="2" t="s">
        <v>114</v>
      </c>
      <c r="D217" s="3" t="s">
        <v>47</v>
      </c>
      <c r="E217" s="9">
        <v>2100000</v>
      </c>
      <c r="F217" s="9">
        <v>1600000</v>
      </c>
      <c r="G217" s="57">
        <f>G84</f>
        <v>1546611</v>
      </c>
      <c r="H217" s="31">
        <f t="shared" si="3"/>
        <v>96.6631875</v>
      </c>
    </row>
    <row r="218" spans="1:8" ht="30" customHeight="1">
      <c r="A218" s="12"/>
      <c r="B218" s="2"/>
      <c r="C218" s="2" t="s">
        <v>115</v>
      </c>
      <c r="D218" s="3" t="s">
        <v>102</v>
      </c>
      <c r="E218" s="9">
        <v>600</v>
      </c>
      <c r="F218" s="9">
        <v>600</v>
      </c>
      <c r="G218" s="57">
        <f>G31</f>
        <v>632</v>
      </c>
      <c r="H218" s="31">
        <f t="shared" si="3"/>
        <v>105.33333333333333</v>
      </c>
    </row>
    <row r="219" spans="1:8" ht="30.75" customHeight="1">
      <c r="A219" s="12"/>
      <c r="B219" s="2"/>
      <c r="C219" s="2" t="s">
        <v>116</v>
      </c>
      <c r="D219" s="3" t="s">
        <v>110</v>
      </c>
      <c r="E219" s="9">
        <f>E138</f>
        <v>1400</v>
      </c>
      <c r="F219" s="9">
        <v>1400</v>
      </c>
      <c r="G219" s="57">
        <f>G138</f>
        <v>4300</v>
      </c>
      <c r="H219" s="31">
        <f t="shared" si="3"/>
        <v>307.14285714285717</v>
      </c>
    </row>
    <row r="220" spans="1:8" ht="15">
      <c r="A220" s="12"/>
      <c r="B220" s="2"/>
      <c r="C220" s="2" t="s">
        <v>117</v>
      </c>
      <c r="D220" s="3" t="s">
        <v>13</v>
      </c>
      <c r="E220" s="9">
        <f>E16+E54+E114+E119</f>
        <v>50450</v>
      </c>
      <c r="F220" s="9">
        <v>125450</v>
      </c>
      <c r="G220" s="57">
        <f>G16+G54+G114+G119</f>
        <v>140324</v>
      </c>
      <c r="H220" s="31">
        <f t="shared" si="3"/>
        <v>111.85651654045436</v>
      </c>
    </row>
    <row r="221" spans="1:8" ht="61.5" customHeight="1">
      <c r="A221" s="12"/>
      <c r="B221" s="2"/>
      <c r="C221" s="2" t="s">
        <v>118</v>
      </c>
      <c r="D221" s="3" t="s">
        <v>90</v>
      </c>
      <c r="E221" s="9">
        <v>176052</v>
      </c>
      <c r="F221" s="9">
        <v>311554</v>
      </c>
      <c r="G221" s="57">
        <f>G32+G55+G105+G115+G120+G145+G174+G186+G199+G204+G179</f>
        <v>370865</v>
      </c>
      <c r="H221" s="31">
        <f t="shared" si="3"/>
        <v>119.03714925823452</v>
      </c>
    </row>
    <row r="222" spans="1:8" ht="15">
      <c r="A222" s="12"/>
      <c r="B222" s="2"/>
      <c r="C222" s="2" t="s">
        <v>119</v>
      </c>
      <c r="D222" s="3" t="s">
        <v>66</v>
      </c>
      <c r="E222" s="9">
        <v>3684250</v>
      </c>
      <c r="F222" s="9">
        <v>4003166</v>
      </c>
      <c r="G222" s="57">
        <f>G56+G121+G139+G146+G170+G175+G183+G187+G200+G205</f>
        <v>4067302</v>
      </c>
      <c r="H222" s="31">
        <f t="shared" si="3"/>
        <v>101.60213191259118</v>
      </c>
    </row>
    <row r="223" spans="1:8" ht="15">
      <c r="A223" s="12"/>
      <c r="B223" s="2"/>
      <c r="C223" s="2" t="s">
        <v>120</v>
      </c>
      <c r="D223" s="3" t="s">
        <v>93</v>
      </c>
      <c r="E223" s="6" t="s">
        <v>16</v>
      </c>
      <c r="F223" s="9">
        <v>2000</v>
      </c>
      <c r="G223" s="57">
        <f>G147</f>
        <v>2000</v>
      </c>
      <c r="H223" s="31">
        <f t="shared" si="3"/>
        <v>100</v>
      </c>
    </row>
    <row r="224" spans="1:8" ht="15">
      <c r="A224" s="12"/>
      <c r="B224" s="2"/>
      <c r="C224" s="2" t="s">
        <v>121</v>
      </c>
      <c r="D224" s="3" t="s">
        <v>67</v>
      </c>
      <c r="E224" s="9">
        <f>E33</f>
        <v>3000000</v>
      </c>
      <c r="F224" s="9">
        <v>995108</v>
      </c>
      <c r="G224" s="57">
        <f>G33</f>
        <v>91110</v>
      </c>
      <c r="H224" s="31">
        <f t="shared" si="3"/>
        <v>9.155790125292933</v>
      </c>
    </row>
    <row r="225" spans="1:8" ht="15">
      <c r="A225" s="12"/>
      <c r="B225" s="2"/>
      <c r="C225" s="2" t="s">
        <v>122</v>
      </c>
      <c r="D225" s="3" t="s">
        <v>14</v>
      </c>
      <c r="E225" s="9">
        <f>E17+E46+E57+E101+E106+E116+E122+E140+E148+E156+E163+E176+E180+E188+E201</f>
        <v>45260</v>
      </c>
      <c r="F225" s="9">
        <v>25408</v>
      </c>
      <c r="G225" s="57">
        <f>G17+G26+G46+G57+G122+G116+G101+G106+G140+G148+G156+G163+G176+G180+G188+G193+G201+G206+G34</f>
        <v>60518</v>
      </c>
      <c r="H225" s="31">
        <f t="shared" si="3"/>
        <v>238.18482367758187</v>
      </c>
    </row>
    <row r="226" spans="1:8" ht="15">
      <c r="A226" s="12"/>
      <c r="B226" s="2"/>
      <c r="C226" s="2" t="s">
        <v>140</v>
      </c>
      <c r="D226" s="3" t="s">
        <v>143</v>
      </c>
      <c r="E226" s="9"/>
      <c r="F226" s="9">
        <v>11000</v>
      </c>
      <c r="G226" s="57">
        <f>G74</f>
        <v>11000</v>
      </c>
      <c r="H226" s="31">
        <f t="shared" si="3"/>
        <v>100</v>
      </c>
    </row>
    <row r="227" spans="1:8" ht="15">
      <c r="A227" s="12"/>
      <c r="B227" s="2"/>
      <c r="C227" s="2" t="s">
        <v>123</v>
      </c>
      <c r="D227" s="3" t="s">
        <v>79</v>
      </c>
      <c r="E227" s="9">
        <f>E18+E47+E58+E102+E107+E110+E117+E123+E141+E149+E157+E164+E171+E177+E181+E184+E189+E202</f>
        <v>16780</v>
      </c>
      <c r="F227" s="9">
        <v>144199</v>
      </c>
      <c r="G227" s="57">
        <f>G18+G27+G35+G47+G58+G102+G107+G110+G117+G123+G131+G141+G149+G153+G157+G161+G164+G171+G177+G181+G184+G189+G202+G207+G213+G96</f>
        <v>222552</v>
      </c>
      <c r="H227" s="31">
        <f t="shared" si="3"/>
        <v>154.33671523380883</v>
      </c>
    </row>
    <row r="228" spans="1:8" ht="47.25" customHeight="1">
      <c r="A228" s="12"/>
      <c r="B228" s="2"/>
      <c r="C228" s="2">
        <v>2110</v>
      </c>
      <c r="D228" s="3" t="s">
        <v>7</v>
      </c>
      <c r="E228" s="9">
        <f>E9+E36+E40+E42+E44+E48+E52+E72+E81+E135</f>
        <v>2342692</v>
      </c>
      <c r="F228" s="9">
        <v>2457351</v>
      </c>
      <c r="G228" s="57">
        <f>G9+G40+G42+G44+G48+G52+G72+G78+G81+G135+G36</f>
        <v>2444757</v>
      </c>
      <c r="H228" s="31">
        <f t="shared" si="3"/>
        <v>99.48749690215195</v>
      </c>
    </row>
    <row r="229" spans="1:8" ht="30">
      <c r="A229" s="12"/>
      <c r="B229" s="2"/>
      <c r="C229" s="2">
        <v>2130</v>
      </c>
      <c r="D229" s="3" t="s">
        <v>111</v>
      </c>
      <c r="E229" s="9">
        <f>E150</f>
        <v>5530829</v>
      </c>
      <c r="F229" s="9">
        <v>6420617</v>
      </c>
      <c r="G229" s="57">
        <f>G23+G127+G142+G150+G158+G194</f>
        <v>6420617</v>
      </c>
      <c r="H229" s="31">
        <f t="shared" si="3"/>
        <v>100</v>
      </c>
    </row>
    <row r="230" spans="1:8" ht="35.25" customHeight="1">
      <c r="A230" s="12"/>
      <c r="B230" s="2"/>
      <c r="C230" s="2">
        <v>2310</v>
      </c>
      <c r="D230" s="3" t="s">
        <v>103</v>
      </c>
      <c r="E230" s="9">
        <f>E75+E108+E112+E125+E128+E172</f>
        <v>3465901</v>
      </c>
      <c r="F230" s="9">
        <v>3537922</v>
      </c>
      <c r="G230" s="57">
        <f>G75+G108+G112+G125+G128+G172+G195+G191</f>
        <v>3527009</v>
      </c>
      <c r="H230" s="31">
        <f t="shared" si="3"/>
        <v>99.69154209731023</v>
      </c>
    </row>
    <row r="231" spans="1:8" ht="31.5" customHeight="1">
      <c r="A231" s="12"/>
      <c r="B231" s="2"/>
      <c r="C231" s="2">
        <v>2320</v>
      </c>
      <c r="D231" s="3" t="s">
        <v>104</v>
      </c>
      <c r="E231" s="9">
        <f>E165</f>
        <v>832000</v>
      </c>
      <c r="F231" s="9">
        <v>1203000</v>
      </c>
      <c r="G231" s="57">
        <f>G143+G154+G165</f>
        <v>1259482</v>
      </c>
      <c r="H231" s="31">
        <f aca="true" t="shared" si="4" ref="H231:H246">(G231/F231)*100</f>
        <v>104.69509559434746</v>
      </c>
    </row>
    <row r="232" spans="1:8" ht="47.25" customHeight="1">
      <c r="A232" s="12"/>
      <c r="B232" s="2"/>
      <c r="C232" s="2">
        <v>2360</v>
      </c>
      <c r="D232" s="3" t="s">
        <v>105</v>
      </c>
      <c r="E232" s="9">
        <f>E37</f>
        <v>153000</v>
      </c>
      <c r="F232" s="9">
        <v>194000</v>
      </c>
      <c r="G232" s="57">
        <f>G37</f>
        <v>228911</v>
      </c>
      <c r="H232" s="31">
        <f t="shared" si="4"/>
        <v>117.99536082474226</v>
      </c>
    </row>
    <row r="233" spans="1:8" ht="91.5" customHeight="1">
      <c r="A233" s="12"/>
      <c r="B233" s="2"/>
      <c r="C233" s="2">
        <v>2338</v>
      </c>
      <c r="D233" s="3" t="s">
        <v>95</v>
      </c>
      <c r="E233" s="9" t="s">
        <v>16</v>
      </c>
      <c r="F233" s="9">
        <v>43649</v>
      </c>
      <c r="G233" s="57">
        <f>G196</f>
        <v>43547</v>
      </c>
      <c r="H233" s="31">
        <f t="shared" si="4"/>
        <v>99.76631767050792</v>
      </c>
    </row>
    <row r="234" spans="1:8" ht="107.25" customHeight="1">
      <c r="A234" s="12"/>
      <c r="B234" s="2"/>
      <c r="C234" s="2">
        <v>2339</v>
      </c>
      <c r="D234" s="3" t="s">
        <v>106</v>
      </c>
      <c r="E234" s="9" t="s">
        <v>16</v>
      </c>
      <c r="F234" s="9">
        <v>20494</v>
      </c>
      <c r="G234" s="57">
        <f>G197</f>
        <v>20494</v>
      </c>
      <c r="H234" s="31">
        <f t="shared" si="4"/>
        <v>100</v>
      </c>
    </row>
    <row r="235" spans="1:8" ht="31.5" customHeight="1">
      <c r="A235" s="12"/>
      <c r="B235" s="2"/>
      <c r="C235" s="2">
        <v>2440</v>
      </c>
      <c r="D235" s="3" t="s">
        <v>81</v>
      </c>
      <c r="E235" s="9">
        <f>E210+E166+E12</f>
        <v>385200</v>
      </c>
      <c r="F235" s="9">
        <v>385200</v>
      </c>
      <c r="G235" s="57">
        <f>G12+G166</f>
        <v>370200</v>
      </c>
      <c r="H235" s="31">
        <f t="shared" si="4"/>
        <v>96.10591900311528</v>
      </c>
    </row>
    <row r="236" spans="1:8" ht="60">
      <c r="A236" s="12"/>
      <c r="B236" s="2"/>
      <c r="C236" s="2">
        <v>2460</v>
      </c>
      <c r="D236" s="3" t="s">
        <v>108</v>
      </c>
      <c r="E236" s="9">
        <f>E13</f>
        <v>104937</v>
      </c>
      <c r="F236" s="9">
        <v>107142</v>
      </c>
      <c r="G236" s="57">
        <f>G13</f>
        <v>107142</v>
      </c>
      <c r="H236" s="31">
        <f t="shared" si="4"/>
        <v>100</v>
      </c>
    </row>
    <row r="237" spans="1:8" ht="33" customHeight="1">
      <c r="A237" s="12"/>
      <c r="B237" s="2"/>
      <c r="C237" s="2">
        <v>2701</v>
      </c>
      <c r="D237" s="3" t="s">
        <v>21</v>
      </c>
      <c r="E237" s="9">
        <v>71963</v>
      </c>
      <c r="F237" s="9">
        <v>68915</v>
      </c>
      <c r="G237" s="57">
        <f>G28</f>
        <v>68945</v>
      </c>
      <c r="H237" s="31">
        <f t="shared" si="4"/>
        <v>100.0435318871073</v>
      </c>
    </row>
    <row r="238" spans="1:8" ht="15">
      <c r="A238" s="12"/>
      <c r="B238" s="2"/>
      <c r="C238" s="2">
        <v>2760</v>
      </c>
      <c r="D238" s="3" t="s">
        <v>135</v>
      </c>
      <c r="E238" s="6" t="s">
        <v>16</v>
      </c>
      <c r="F238" s="6">
        <v>243927</v>
      </c>
      <c r="G238" s="57">
        <f>G92</f>
        <v>243927</v>
      </c>
      <c r="H238" s="31">
        <f t="shared" si="4"/>
        <v>100</v>
      </c>
    </row>
    <row r="239" spans="1:8" ht="15">
      <c r="A239" s="12"/>
      <c r="B239" s="2"/>
      <c r="C239" s="2">
        <v>2920</v>
      </c>
      <c r="D239" s="3" t="s">
        <v>53</v>
      </c>
      <c r="E239" s="9">
        <f>E90+E94+E98</f>
        <v>15127333</v>
      </c>
      <c r="F239" s="9">
        <v>14439003</v>
      </c>
      <c r="G239" s="57">
        <f>G90+G94+G98</f>
        <v>14439003</v>
      </c>
      <c r="H239" s="31">
        <f t="shared" si="4"/>
        <v>100</v>
      </c>
    </row>
    <row r="240" spans="1:8" ht="47.25" customHeight="1">
      <c r="A240" s="12"/>
      <c r="B240" s="2"/>
      <c r="C240" s="2">
        <v>6260</v>
      </c>
      <c r="D240" s="3" t="s">
        <v>18</v>
      </c>
      <c r="E240" s="6" t="s">
        <v>16</v>
      </c>
      <c r="F240" s="6">
        <v>194020</v>
      </c>
      <c r="G240" s="59">
        <f>G21+G59</f>
        <v>194020</v>
      </c>
      <c r="H240" s="31">
        <f t="shared" si="4"/>
        <v>100</v>
      </c>
    </row>
    <row r="241" spans="1:8" ht="60">
      <c r="A241" s="12"/>
      <c r="B241" s="2"/>
      <c r="C241" s="2">
        <v>6620</v>
      </c>
      <c r="D241" s="3" t="s">
        <v>132</v>
      </c>
      <c r="E241" s="9">
        <v>20000</v>
      </c>
      <c r="F241" s="9">
        <v>20000</v>
      </c>
      <c r="G241" s="57">
        <f>G167</f>
        <v>20000</v>
      </c>
      <c r="H241" s="31">
        <f t="shared" si="4"/>
        <v>100</v>
      </c>
    </row>
    <row r="242" spans="1:8" ht="89.25" customHeight="1">
      <c r="A242" s="12"/>
      <c r="B242" s="2"/>
      <c r="C242" s="2">
        <v>6298</v>
      </c>
      <c r="D242" s="3" t="s">
        <v>129</v>
      </c>
      <c r="E242" s="6">
        <v>765997</v>
      </c>
      <c r="F242" s="6">
        <v>697237</v>
      </c>
      <c r="G242" s="59">
        <f>G19+G60</f>
        <v>723049</v>
      </c>
      <c r="H242" s="31">
        <f t="shared" si="4"/>
        <v>103.70204105634096</v>
      </c>
    </row>
    <row r="243" spans="1:8" ht="60">
      <c r="A243" s="12"/>
      <c r="B243" s="2"/>
      <c r="C243" s="2">
        <v>6410</v>
      </c>
      <c r="D243" s="3" t="s">
        <v>44</v>
      </c>
      <c r="E243" s="9">
        <v>4500</v>
      </c>
      <c r="F243" s="9">
        <v>154500</v>
      </c>
      <c r="G243" s="57">
        <f>G49+G133</f>
        <v>153238</v>
      </c>
      <c r="H243" s="31">
        <f t="shared" si="4"/>
        <v>99.18317152103559</v>
      </c>
    </row>
    <row r="244" spans="1:8" ht="31.5" customHeight="1">
      <c r="A244" s="12"/>
      <c r="B244" s="2"/>
      <c r="C244" s="2">
        <v>6430</v>
      </c>
      <c r="D244" s="3" t="s">
        <v>77</v>
      </c>
      <c r="E244" s="6" t="s">
        <v>16</v>
      </c>
      <c r="F244" s="6">
        <v>150695</v>
      </c>
      <c r="G244" s="59">
        <f>G151</f>
        <v>150519</v>
      </c>
      <c r="H244" s="31">
        <f t="shared" si="4"/>
        <v>99.8832078038422</v>
      </c>
    </row>
    <row r="245" spans="1:8" ht="95.25" customHeight="1" thickBot="1">
      <c r="A245" s="14"/>
      <c r="B245" s="10"/>
      <c r="C245" s="10">
        <v>6439</v>
      </c>
      <c r="D245" s="11" t="s">
        <v>131</v>
      </c>
      <c r="E245" s="19">
        <v>102133</v>
      </c>
      <c r="F245" s="19">
        <v>92965</v>
      </c>
      <c r="G245" s="67">
        <f>G61</f>
        <v>92965</v>
      </c>
      <c r="H245" s="31">
        <f t="shared" si="4"/>
        <v>100</v>
      </c>
    </row>
    <row r="246" spans="1:8" ht="15.75" thickBot="1">
      <c r="A246" s="20"/>
      <c r="B246" s="21"/>
      <c r="C246" s="21"/>
      <c r="D246" s="22" t="s">
        <v>107</v>
      </c>
      <c r="E246" s="23">
        <f>SUM(E215:E245)</f>
        <v>43102874</v>
      </c>
      <c r="F246" s="23">
        <f>SUM(F215:F245)</f>
        <v>42772119</v>
      </c>
      <c r="G246" s="68">
        <f>SUM(G215:G245)</f>
        <v>42514912</v>
      </c>
      <c r="H246" s="77">
        <f t="shared" si="4"/>
        <v>99.39865733563492</v>
      </c>
    </row>
    <row r="247" spans="6:7" ht="15">
      <c r="F247" s="55"/>
      <c r="G247" s="40"/>
    </row>
    <row r="248" spans="6:7" ht="12.75">
      <c r="F248" s="36"/>
      <c r="G248" s="36"/>
    </row>
  </sheetData>
  <mergeCells count="15">
    <mergeCell ref="H65:H70"/>
    <mergeCell ref="E4:H4"/>
    <mergeCell ref="G1:H1"/>
    <mergeCell ref="A3:H3"/>
    <mergeCell ref="A2:H2"/>
    <mergeCell ref="E103:E104"/>
    <mergeCell ref="H103:H104"/>
    <mergeCell ref="A65:A70"/>
    <mergeCell ref="B65:B70"/>
    <mergeCell ref="A103:A104"/>
    <mergeCell ref="B103:B104"/>
    <mergeCell ref="C103:C104"/>
    <mergeCell ref="D103:D104"/>
    <mergeCell ref="C65:C70"/>
    <mergeCell ref="D65:D70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2007-02-26T15:47:08Z</cp:lastPrinted>
  <dcterms:created xsi:type="dcterms:W3CDTF">2005-11-08T07:22:52Z</dcterms:created>
  <dcterms:modified xsi:type="dcterms:W3CDTF">2007-03-01T08:12:00Z</dcterms:modified>
  <cp:category/>
  <cp:version/>
  <cp:contentType/>
  <cp:contentStatus/>
</cp:coreProperties>
</file>